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greteria\ENRICA\SITO\bilanci\"/>
    </mc:Choice>
  </mc:AlternateContent>
  <xr:revisionPtr revIDLastSave="0" documentId="8_{92A79DE5-C6B0-4933-9830-D1BC7FB39FF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o Econ.Riclas 2024" sheetId="4" r:id="rId1"/>
    <sheet name="Piano Investimenti 2024" sheetId="3" r:id="rId2"/>
  </sheets>
  <definedNames>
    <definedName name="_xlnm.Print_Area" localSheetId="0">'Conto Econ.Riclas 2024'!$B$1:$F$166</definedName>
    <definedName name="_xlnm.Print_Area" localSheetId="1">'Piano Investimenti 2024'!$A$1:$E$60</definedName>
    <definedName name="_xlnm.Print_Titles" localSheetId="0">'Conto Econ.Riclas 2024'!$1:$1</definedName>
    <definedName name="_xlnm.Print_Titles" localSheetId="1">'Piano Investimenti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3" l="1"/>
  <c r="D58" i="3"/>
  <c r="F152" i="4"/>
  <c r="F151" i="4"/>
  <c r="F145" i="4"/>
  <c r="F143" i="4"/>
  <c r="F141" i="4"/>
  <c r="F139" i="4"/>
  <c r="F138" i="4"/>
  <c r="F136" i="4"/>
  <c r="F125" i="4"/>
  <c r="F123" i="4"/>
  <c r="F120" i="4"/>
  <c r="F164" i="4"/>
  <c r="F163" i="4"/>
  <c r="F159" i="4"/>
  <c r="F157" i="4"/>
  <c r="F156" i="4"/>
  <c r="F155" i="4"/>
  <c r="F133" i="4"/>
  <c r="F132" i="4"/>
  <c r="F130" i="4"/>
  <c r="F118" i="4"/>
  <c r="F117" i="4"/>
  <c r="F116" i="4"/>
  <c r="F115" i="4"/>
  <c r="F114" i="4"/>
  <c r="F113" i="4"/>
  <c r="F112" i="4"/>
  <c r="F111" i="4"/>
  <c r="F110" i="4"/>
  <c r="F109" i="4"/>
  <c r="F106" i="4"/>
  <c r="F104" i="4"/>
  <c r="F103" i="4"/>
  <c r="F101" i="4"/>
  <c r="F100" i="4"/>
  <c r="F99" i="4"/>
  <c r="F98" i="4"/>
  <c r="F97" i="4"/>
  <c r="F96" i="4"/>
  <c r="F95" i="4"/>
  <c r="F93" i="4"/>
  <c r="F92" i="4"/>
  <c r="F89" i="4"/>
  <c r="F87" i="4"/>
  <c r="F86" i="4"/>
  <c r="F85" i="4"/>
  <c r="F84" i="4"/>
  <c r="F79" i="4"/>
  <c r="F76" i="4"/>
  <c r="F75" i="4"/>
  <c r="F74" i="4"/>
  <c r="F69" i="4"/>
  <c r="F67" i="4"/>
  <c r="F64" i="4"/>
  <c r="F63" i="4"/>
  <c r="F62" i="4"/>
  <c r="F61" i="4"/>
  <c r="F60" i="4"/>
  <c r="F58" i="4"/>
  <c r="F57" i="4"/>
  <c r="F54" i="4"/>
  <c r="F51" i="4"/>
  <c r="F48" i="4"/>
  <c r="F18" i="4"/>
  <c r="F11" i="4"/>
  <c r="E51" i="3"/>
  <c r="D51" i="3"/>
  <c r="E44" i="3"/>
  <c r="D44" i="3"/>
  <c r="E40" i="3"/>
  <c r="D40" i="3"/>
  <c r="E37" i="3"/>
  <c r="D37" i="3"/>
  <c r="E32" i="3"/>
  <c r="D32" i="3"/>
  <c r="E24" i="3"/>
  <c r="D24" i="3"/>
  <c r="E19" i="3"/>
  <c r="D19" i="3"/>
  <c r="E14" i="3"/>
  <c r="D14" i="3"/>
  <c r="E11" i="3"/>
  <c r="D11" i="3"/>
  <c r="E8" i="3"/>
  <c r="D8" i="3"/>
  <c r="E5" i="3"/>
  <c r="E3" i="3"/>
  <c r="D3" i="3"/>
  <c r="D29" i="3" l="1"/>
  <c r="D55" i="3"/>
  <c r="D60" i="3" s="1"/>
  <c r="E29" i="3"/>
  <c r="E55" i="3"/>
  <c r="E60" i="3" l="1"/>
</calcChain>
</file>

<file path=xl/sharedStrings.xml><?xml version="1.0" encoding="utf-8"?>
<sst xmlns="http://schemas.openxmlformats.org/spreadsheetml/2006/main" count="216" uniqueCount="173">
  <si>
    <t/>
  </si>
  <si>
    <t>C O N T O     E C O N O M I C O</t>
  </si>
  <si>
    <t>GESTIONE CARATTERISTICA</t>
  </si>
  <si>
    <t>Ricavi e proventi della gestione ordinaria</t>
  </si>
  <si>
    <t>Contributi consortili ORDINARI per gestione, esercizio, manutenzione opere</t>
  </si>
  <si>
    <t>Contributo Idraulico</t>
  </si>
  <si>
    <t>contributo idraulico terreni</t>
  </si>
  <si>
    <t>contributo idraulico fabbricati</t>
  </si>
  <si>
    <t>contributo idraulico vie di comunicazione</t>
  </si>
  <si>
    <t>Totale contributo idraulico</t>
  </si>
  <si>
    <t>Contributi di disponibilità e regolazione idrica</t>
  </si>
  <si>
    <t>Contributi di disponibilità e regolazione idrica - quota a beneficio</t>
  </si>
  <si>
    <t>Contributi di disponibilità e regolazione idrica - quota a consumo ed att. part.</t>
  </si>
  <si>
    <t>Totale Contributi di disponibilità e regolazione idrica</t>
  </si>
  <si>
    <t>Contributo presidio idrogeologico</t>
  </si>
  <si>
    <t>contributo presidio idrogeologico terreni</t>
  </si>
  <si>
    <t>contributo presidio idrogeologico fabbricati</t>
  </si>
  <si>
    <t>contributo presidio idrogeologico vie di comunicazione</t>
  </si>
  <si>
    <t>contributo acquedotti rurali</t>
  </si>
  <si>
    <t>Totale Contributi presidio idrogeologico</t>
  </si>
  <si>
    <t>Contributi ORDINARI consortili Consorzio 2° grado CER</t>
  </si>
  <si>
    <t>contributi esercizio</t>
  </si>
  <si>
    <t>contributi manutenzione</t>
  </si>
  <si>
    <t>contributi sperimentazione</t>
  </si>
  <si>
    <t>contributi funzionamento ente</t>
  </si>
  <si>
    <t>Totale Contributi ORDINARI consortili Consorzio 2° grado CER</t>
  </si>
  <si>
    <t>Totale Contributi consortili ORDINARI per gestione, esercizio,manutenzione opere</t>
  </si>
  <si>
    <t>Contributi STRAORDINARI ammortamento mutui</t>
  </si>
  <si>
    <t>contrib.Amm.Mutui - Idraulico terreni</t>
  </si>
  <si>
    <t>contrib.Amm.Mutui - Idraulico fabbricati</t>
  </si>
  <si>
    <t>contrib.Amm.Mutui - Idr.Vie di comunicazione</t>
  </si>
  <si>
    <t>contrib.Amm.Mutui - Disp. e regol idrica</t>
  </si>
  <si>
    <t>contrib.Amm.Mutui - Presidio idrogeologico terreni</t>
  </si>
  <si>
    <t>contrib.Amm.Mutui - Presidio idrogeologico fabbricati</t>
  </si>
  <si>
    <t>contrib.Amm.Mutui - Presidio idrogeologico vie di com.</t>
  </si>
  <si>
    <t>Totale contributi STRAORDINARI ammortamento mutui</t>
  </si>
  <si>
    <t>Contributi STRAORDINARI Consorzio 2° grado CER</t>
  </si>
  <si>
    <t>Totale Contributi consortili STRAORDINARI</t>
  </si>
  <si>
    <t>Totale contributi CONSORTILI</t>
  </si>
  <si>
    <t>Canoni per licenze e concessioni</t>
  </si>
  <si>
    <t>Contributi pubblici gestione ordinaria</t>
  </si>
  <si>
    <t>Contributi attività corrente e in conto interesse</t>
  </si>
  <si>
    <t>Ricavi e proventi vari da attività ordinaria caratteristica</t>
  </si>
  <si>
    <t>Proventi da attività personale dipendente</t>
  </si>
  <si>
    <t>Rimborso oneri per attività di derivazione irrigua svolte in convenzione</t>
  </si>
  <si>
    <t>rimborso oneri per attivita' svolte per enti pubblici</t>
  </si>
  <si>
    <t>rimborso oneri per attivita' svolte per consorziati o terzi</t>
  </si>
  <si>
    <t>proventi da energia da fonti rinnovabili</t>
  </si>
  <si>
    <t>recuperi vari e rimborsi</t>
  </si>
  <si>
    <t>altri ricavi e proventi caratteristici</t>
  </si>
  <si>
    <t>Totale ricavi e proventi vari da attività ordinaria caratteristica</t>
  </si>
  <si>
    <t>Utilizzo accantonamenti</t>
  </si>
  <si>
    <t>Totale ricavi e proventi della gestione ordinaria</t>
  </si>
  <si>
    <t>Ricavi e proventi dalla realizzazione nuove opere e manutenzioni straordinarie</t>
  </si>
  <si>
    <t>Contributi per esecuzione e manutenzione straordinaria opere pubbliche</t>
  </si>
  <si>
    <t>Finanziamenti sui lavori</t>
  </si>
  <si>
    <t>finanziamento di terzi sui lavori</t>
  </si>
  <si>
    <t>finanziamento consortile sui lavori</t>
  </si>
  <si>
    <t>Totale finanziamenti sui lavori</t>
  </si>
  <si>
    <t>Totale Ricavi gestione caratteristica</t>
  </si>
  <si>
    <t>Costi della gestione ordinaria</t>
  </si>
  <si>
    <t>Costo del personale</t>
  </si>
  <si>
    <t>Costo del personale operativo</t>
  </si>
  <si>
    <t>Costo del personale dirigente</t>
  </si>
  <si>
    <t>Costo del personale impiegato</t>
  </si>
  <si>
    <t>Costo personale in quiescenza</t>
  </si>
  <si>
    <t>Incentivi alla progettazione lavori FINANZIAMENTO PROPRIO</t>
  </si>
  <si>
    <t>Totale costi personale</t>
  </si>
  <si>
    <t>Costi tecnici</t>
  </si>
  <si>
    <t>Costi tecnici per manutenzione ed espurgo reti</t>
  </si>
  <si>
    <t>Manutenzione fabbricati impianti ed abitazioni</t>
  </si>
  <si>
    <t>Gestione officine e magazzini tecnici</t>
  </si>
  <si>
    <t>Manutenzione elettrom.impianti e gruppi elettrogeni</t>
  </si>
  <si>
    <t>Man. telerilevam. e ponteradio</t>
  </si>
  <si>
    <t>Gestione imp.fonti rinnovabili</t>
  </si>
  <si>
    <t>Energia elettrica funzionamento impianti</t>
  </si>
  <si>
    <t>Gestione automezzi e mezzi d'opera</t>
  </si>
  <si>
    <t>Canoni passivi</t>
  </si>
  <si>
    <t>Contributi consorzio 2°</t>
  </si>
  <si>
    <t>Costi tecnici generali</t>
  </si>
  <si>
    <t>Quota ammortamento lavori capitalizzati</t>
  </si>
  <si>
    <t>Costi tecnici generali AGRONOMICI</t>
  </si>
  <si>
    <t>Totale costi tecnici</t>
  </si>
  <si>
    <t>Costi amministrativi</t>
  </si>
  <si>
    <t>Locazione, gestione, funzionamento locali uso uffici</t>
  </si>
  <si>
    <t>Funzionamento Organi consortili</t>
  </si>
  <si>
    <t>Partecipazione a enti e associazioni</t>
  </si>
  <si>
    <t>Spese legali amm.consulenze</t>
  </si>
  <si>
    <t>Assicurazioni diverse</t>
  </si>
  <si>
    <t>Informatica e servizi in outsourcing</t>
  </si>
  <si>
    <t>Attività di comunicazione e spese di rappresentanza</t>
  </si>
  <si>
    <t>Servizi di tenuta Catasto e di Riscossione</t>
  </si>
  <si>
    <t>Certificazione di qualità</t>
  </si>
  <si>
    <t>Totale costi amministrativi</t>
  </si>
  <si>
    <t>Altri costi della gestione ordinaria</t>
  </si>
  <si>
    <t>Accantonamenti</t>
  </si>
  <si>
    <t>Totale costi Gestione Ordinaria</t>
  </si>
  <si>
    <t>Costi della gestione lavori in concessione</t>
  </si>
  <si>
    <t>Nuove opere e man.str.con finanziam.PROPRIO</t>
  </si>
  <si>
    <t>Nuove opere e manut.staordinarie</t>
  </si>
  <si>
    <t>Espropri ed occupazioni temporanee</t>
  </si>
  <si>
    <t>Progettazione, direzione lavori  e costi accessori</t>
  </si>
  <si>
    <t>Totale nuove opere fin.PROPRIO</t>
  </si>
  <si>
    <t>Nuove opere e man.str.con finanziam.TERZI</t>
  </si>
  <si>
    <t>Totale nuove opere fin.TERZI</t>
  </si>
  <si>
    <t>Totale lavori in concessione</t>
  </si>
  <si>
    <t>Totale costi gestione caratteristica</t>
  </si>
  <si>
    <t>RISULTATO GESTIONE CARATTERISTICA</t>
  </si>
  <si>
    <t>Gestione finanziaria</t>
  </si>
  <si>
    <t>Proventi finanziari</t>
  </si>
  <si>
    <t>Proventi finanziari a medio/lungo termine</t>
  </si>
  <si>
    <t>Proventi finanziari a breve termine</t>
  </si>
  <si>
    <t>Totale proventi finanziari</t>
  </si>
  <si>
    <t>Oneri finanziari</t>
  </si>
  <si>
    <t>Oneri finanziari su finanziamento medio</t>
  </si>
  <si>
    <t>Oneri finanziari correnti</t>
  </si>
  <si>
    <t>Totale Oneri finanziari</t>
  </si>
  <si>
    <t>RISULTATO GESTIONE FINANZIARIA</t>
  </si>
  <si>
    <t>Gestione tributaria</t>
  </si>
  <si>
    <t>Imposte e tasse</t>
  </si>
  <si>
    <t>Imposte e Tasse</t>
  </si>
  <si>
    <t>RISULTATO GESTIONE TRIBUTARIA</t>
  </si>
  <si>
    <t>RISULTATO ECONOMICO</t>
  </si>
  <si>
    <t>Attrezzatura tecnica</t>
  </si>
  <si>
    <t>Totale immobilizzazioni finanziarie</t>
  </si>
  <si>
    <t>TOTALE IMMOBILIZZAZIONI</t>
  </si>
  <si>
    <t>Conto</t>
  </si>
  <si>
    <t>Piano Investimenti</t>
  </si>
  <si>
    <t>BDG 2024</t>
  </si>
  <si>
    <t>Manutenzione Straord. Fabbricati Propri</t>
  </si>
  <si>
    <t>Manutenzione palazzo SEDE</t>
  </si>
  <si>
    <t>Manutenzione altri immobili di proprietà</t>
  </si>
  <si>
    <t>Palazzo SEDE :lavori per adeguamento impianto allarme</t>
  </si>
  <si>
    <t>Mezzi d'opera</t>
  </si>
  <si>
    <t>Automezzi</t>
  </si>
  <si>
    <t xml:space="preserve">Mobili, arredi e macchine d'ufficio </t>
  </si>
  <si>
    <t>Mobili e arredi fabbricati demaniali</t>
  </si>
  <si>
    <t>Mobili, arredi e macchine d'ufficio</t>
  </si>
  <si>
    <t>Attrezzatura di sicurezza</t>
  </si>
  <si>
    <t xml:space="preserve">Drone </t>
  </si>
  <si>
    <t>Hardware</t>
  </si>
  <si>
    <t>Acquisto Hw (PC, monitor e stampanti)</t>
  </si>
  <si>
    <t>Acquisto disco per server</t>
  </si>
  <si>
    <t>Totale immobilizzazioni materiali</t>
  </si>
  <si>
    <t>Software generali</t>
  </si>
  <si>
    <t>SW tecnologia 2FA</t>
  </si>
  <si>
    <t>Software tecnici</t>
  </si>
  <si>
    <t xml:space="preserve">Sw gestione Ponti </t>
  </si>
  <si>
    <t>Sw per drone</t>
  </si>
  <si>
    <t>Manutenzione Straordinaria impianti di  Terzi</t>
  </si>
  <si>
    <t>Manutenzione straordinaria fabbricati demaniali</t>
  </si>
  <si>
    <t xml:space="preserve">Sostituzione vetrate Boretto Vecchio </t>
  </si>
  <si>
    <t>Sostituzione pompa imp.Boretto 1</t>
  </si>
  <si>
    <t>Manutenzione straordinaria  S.Maria</t>
  </si>
  <si>
    <t>Costi capitalizzati</t>
  </si>
  <si>
    <t>Incarichi progetto S.Siro</t>
  </si>
  <si>
    <t>Totale  immobilizzazioni immateriali</t>
  </si>
  <si>
    <t>Partecipazione societarie</t>
  </si>
  <si>
    <t>BDG 2023</t>
  </si>
  <si>
    <t>Mobili e arredi per Condominio V.Chierici</t>
  </si>
  <si>
    <t>Strumentazione topografica</t>
  </si>
  <si>
    <t>Spazio aggiuntivo server</t>
  </si>
  <si>
    <t>Sviluppo e personalizzazione sw Capacitas</t>
  </si>
  <si>
    <t>EDOK : implementazione, assistenza e consulenza sw</t>
  </si>
  <si>
    <t>Software amministrativi</t>
  </si>
  <si>
    <t>Nr. 10 Licenze Nav</t>
  </si>
  <si>
    <t>Manutenzione straordinaria CDG Pratazzola</t>
  </si>
  <si>
    <t>Incarichi interventi vari - causa sisma 2012</t>
  </si>
  <si>
    <t>Elezioni Consortili</t>
  </si>
  <si>
    <t>Budget 2024</t>
  </si>
  <si>
    <t>Budget 2023</t>
  </si>
  <si>
    <t>scostamento 
2024/2023</t>
  </si>
  <si>
    <t>scost.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</si>
</sst>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#,##0_ ;\-#,##0\ "/>
    <numFmt numFmtId="166" formatCode="_-* #,##0\ _€_-;\-* #,##0\ _€_-;_-* &quot;-&quot;\ _€_-;_-@_-"/>
  </numFmts>
  <fonts count="1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49" fontId="3" fillId="0" borderId="0" xfId="0" applyNumberFormat="1" applyFont="1"/>
    <xf numFmtId="0" fontId="3" fillId="0" borderId="0" xfId="0" applyFont="1"/>
    <xf numFmtId="49" fontId="3" fillId="0" borderId="1" xfId="0" applyNumberFormat="1" applyFont="1" applyBorder="1"/>
    <xf numFmtId="0" fontId="7" fillId="0" borderId="0" xfId="1" applyFont="1"/>
    <xf numFmtId="4" fontId="9" fillId="0" borderId="0" xfId="1" applyNumberFormat="1" applyFont="1"/>
    <xf numFmtId="0" fontId="11" fillId="0" borderId="0" xfId="1" applyFont="1"/>
    <xf numFmtId="4" fontId="11" fillId="0" borderId="0" xfId="1" applyNumberFormat="1" applyFont="1"/>
    <xf numFmtId="0" fontId="7" fillId="0" borderId="0" xfId="1" applyFont="1" applyAlignment="1">
      <alignment vertical="top"/>
    </xf>
    <xf numFmtId="0" fontId="9" fillId="0" borderId="0" xfId="1" applyFont="1"/>
    <xf numFmtId="0" fontId="7" fillId="0" borderId="0" xfId="1" applyFont="1" applyAlignment="1">
      <alignment horizontal="right"/>
    </xf>
    <xf numFmtId="0" fontId="12" fillId="0" borderId="0" xfId="1" applyFont="1" applyAlignment="1">
      <alignment vertical="top"/>
    </xf>
    <xf numFmtId="0" fontId="13" fillId="0" borderId="0" xfId="1" applyFont="1" applyAlignment="1">
      <alignment vertical="top"/>
    </xf>
    <xf numFmtId="4" fontId="9" fillId="0" borderId="0" xfId="1" applyNumberFormat="1" applyFont="1" applyAlignment="1">
      <alignment horizontal="left"/>
    </xf>
    <xf numFmtId="0" fontId="1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1" fillId="0" borderId="0" xfId="4" applyAlignment="1">
      <alignment vertical="center"/>
    </xf>
    <xf numFmtId="0" fontId="7" fillId="0" borderId="0" xfId="1" applyFont="1" applyAlignment="1">
      <alignment horizontal="center"/>
    </xf>
    <xf numFmtId="0" fontId="1" fillId="0" borderId="0" xfId="4"/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7" fillId="0" borderId="0" xfId="1" applyFont="1" applyAlignment="1">
      <alignment horizontal="center" vertical="top"/>
    </xf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4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/>
    <xf numFmtId="0" fontId="8" fillId="0" borderId="0" xfId="4" applyFont="1"/>
    <xf numFmtId="164" fontId="2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3" fillId="0" borderId="0" xfId="0" applyNumberFormat="1" applyFont="1"/>
    <xf numFmtId="49" fontId="14" fillId="0" borderId="0" xfId="0" applyNumberFormat="1" applyFont="1" applyAlignment="1">
      <alignment wrapText="1"/>
    </xf>
    <xf numFmtId="10" fontId="4" fillId="0" borderId="0" xfId="6" applyNumberFormat="1" applyFont="1" applyAlignment="1">
      <alignment vertical="top"/>
    </xf>
    <xf numFmtId="10" fontId="3" fillId="0" borderId="0" xfId="6" applyNumberFormat="1" applyFont="1" applyAlignment="1">
      <alignment vertical="top"/>
    </xf>
    <xf numFmtId="49" fontId="14" fillId="0" borderId="0" xfId="0" applyNumberFormat="1" applyFont="1"/>
    <xf numFmtId="164" fontId="3" fillId="0" borderId="1" xfId="0" applyNumberFormat="1" applyFont="1" applyBorder="1"/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0" fontId="4" fillId="0" borderId="0" xfId="6" applyNumberFormat="1" applyFont="1" applyAlignment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3" fillId="0" borderId="0" xfId="0" applyNumberFormat="1" applyFont="1"/>
    <xf numFmtId="165" fontId="3" fillId="0" borderId="1" xfId="0" applyNumberFormat="1" applyFont="1" applyBorder="1"/>
    <xf numFmtId="0" fontId="12" fillId="0" borderId="0" xfId="1" applyFont="1" applyAlignment="1">
      <alignment horizontal="center" vertical="top"/>
    </xf>
    <xf numFmtId="0" fontId="9" fillId="0" borderId="3" xfId="4" applyFont="1" applyBorder="1" applyAlignment="1">
      <alignment horizontal="center"/>
    </xf>
    <xf numFmtId="0" fontId="9" fillId="0" borderId="3" xfId="4" applyFont="1" applyBorder="1"/>
    <xf numFmtId="0" fontId="7" fillId="0" borderId="3" xfId="1" applyFont="1" applyBorder="1" applyAlignment="1">
      <alignment horizontal="right"/>
    </xf>
    <xf numFmtId="166" fontId="3" fillId="0" borderId="1" xfId="1" applyNumberFormat="1" applyFont="1" applyBorder="1" applyAlignment="1">
      <alignment horizontal="center" vertical="center" wrapText="1"/>
    </xf>
    <xf numFmtId="166" fontId="9" fillId="0" borderId="0" xfId="5" applyNumberFormat="1" applyFont="1"/>
    <xf numFmtId="166" fontId="7" fillId="0" borderId="0" xfId="1" applyNumberFormat="1" applyFont="1" applyAlignment="1">
      <alignment horizontal="right"/>
    </xf>
    <xf numFmtId="166" fontId="11" fillId="0" borderId="0" xfId="1" applyNumberFormat="1" applyFont="1" applyAlignment="1">
      <alignment horizontal="right" vertical="center"/>
    </xf>
    <xf numFmtId="166" fontId="11" fillId="0" borderId="0" xfId="1" applyNumberFormat="1" applyFont="1" applyAlignment="1">
      <alignment horizontal="right"/>
    </xf>
    <xf numFmtId="166" fontId="5" fillId="0" borderId="0" xfId="4" applyNumberFormat="1" applyFont="1" applyAlignment="1">
      <alignment horizontal="right"/>
    </xf>
    <xf numFmtId="166" fontId="7" fillId="0" borderId="2" xfId="1" applyNumberFormat="1" applyFont="1" applyBorder="1" applyAlignment="1">
      <alignment horizontal="right"/>
    </xf>
    <xf numFmtId="166" fontId="13" fillId="0" borderId="0" xfId="1" applyNumberFormat="1" applyFont="1" applyAlignment="1">
      <alignment horizontal="right" vertical="top"/>
    </xf>
    <xf numFmtId="166" fontId="1" fillId="0" borderId="0" xfId="4" applyNumberFormat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6" fontId="1" fillId="0" borderId="0" xfId="4" applyNumberFormat="1"/>
  </cellXfs>
  <cellStyles count="7">
    <cellStyle name="Normale" xfId="0" builtinId="0"/>
    <cellStyle name="Normale 2" xfId="2" xr:uid="{E11067B8-E0DF-4792-B767-A84664E90D5D}"/>
    <cellStyle name="Normale 2 2" xfId="1" xr:uid="{769EBC6E-C48D-4E32-81C4-B34805AE3E61}"/>
    <cellStyle name="Normale 3" xfId="4" xr:uid="{9E925358-2DC7-42AA-A003-80BDBECB3B1A}"/>
    <cellStyle name="Normale 6" xfId="3" xr:uid="{2D442369-26D2-45FA-90B4-94EF23233EF4}"/>
    <cellStyle name="Normale 6 2" xfId="5" xr:uid="{03C029DD-9D87-4C5D-A145-61B39CB2F3E6}"/>
    <cellStyle name="Percentuale 2" xfId="6" xr:uid="{A779917B-1BB6-4B7F-A9BF-58BFB043B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9CA12-F33E-4CBF-9DA4-ED7FA908114E}">
  <sheetPr>
    <tabColor rgb="FFFFC000"/>
  </sheetPr>
  <dimension ref="A1:F166"/>
  <sheetViews>
    <sheetView topLeftCell="A126" zoomScale="90" zoomScaleNormal="90" workbookViewId="0">
      <selection activeCell="O152" sqref="O152"/>
    </sheetView>
  </sheetViews>
  <sheetFormatPr defaultRowHeight="15" outlineLevelRow="1" x14ac:dyDescent="0.25"/>
  <cols>
    <col min="2" max="2" width="52.140625" customWidth="1"/>
    <col min="3" max="3" width="14.140625" style="46" customWidth="1"/>
    <col min="4" max="4" width="14.85546875" style="46" customWidth="1"/>
    <col min="5" max="5" width="16" style="46" customWidth="1"/>
    <col min="6" max="6" width="10.85546875" style="34" customWidth="1"/>
  </cols>
  <sheetData>
    <row r="1" spans="1:6" ht="30" customHeight="1" x14ac:dyDescent="0.25">
      <c r="A1" s="2"/>
      <c r="B1" s="2" t="s">
        <v>1</v>
      </c>
      <c r="C1" s="44" t="s">
        <v>169</v>
      </c>
      <c r="D1" s="44" t="s">
        <v>170</v>
      </c>
      <c r="E1" s="45" t="s">
        <v>171</v>
      </c>
      <c r="F1" s="33" t="s">
        <v>172</v>
      </c>
    </row>
    <row r="2" spans="1:6" x14ac:dyDescent="0.25">
      <c r="A2" s="1"/>
      <c r="B2" s="1" t="s">
        <v>0</v>
      </c>
    </row>
    <row r="3" spans="1:6" x14ac:dyDescent="0.25">
      <c r="A3" s="1"/>
      <c r="B3" s="1" t="s">
        <v>0</v>
      </c>
    </row>
    <row r="4" spans="1:6" x14ac:dyDescent="0.25">
      <c r="A4" s="3"/>
      <c r="B4" s="3" t="s">
        <v>2</v>
      </c>
      <c r="C4" s="47"/>
      <c r="D4" s="47"/>
      <c r="E4" s="47"/>
      <c r="F4" s="35"/>
    </row>
    <row r="5" spans="1:6" x14ac:dyDescent="0.25">
      <c r="A5" s="1"/>
      <c r="B5" s="1" t="s">
        <v>0</v>
      </c>
    </row>
    <row r="6" spans="1:6" x14ac:dyDescent="0.25">
      <c r="A6" s="3"/>
      <c r="B6" s="3" t="s">
        <v>3</v>
      </c>
      <c r="C6" s="47"/>
      <c r="D6" s="47"/>
      <c r="E6" s="47"/>
      <c r="F6" s="35"/>
    </row>
    <row r="7" spans="1:6" x14ac:dyDescent="0.25">
      <c r="A7" s="1"/>
      <c r="B7" s="1" t="s">
        <v>0</v>
      </c>
    </row>
    <row r="8" spans="1:6" ht="30" x14ac:dyDescent="0.25">
      <c r="A8" s="3"/>
      <c r="B8" s="36" t="s">
        <v>4</v>
      </c>
      <c r="C8" s="47"/>
      <c r="D8" s="47"/>
      <c r="E8" s="47"/>
      <c r="F8" s="35"/>
    </row>
    <row r="9" spans="1:6" x14ac:dyDescent="0.25">
      <c r="A9" s="1"/>
      <c r="B9" s="1" t="s">
        <v>0</v>
      </c>
    </row>
    <row r="10" spans="1:6" hidden="1" outlineLevel="1" x14ac:dyDescent="0.25">
      <c r="A10" s="3"/>
      <c r="B10" s="3" t="s">
        <v>5</v>
      </c>
      <c r="C10" s="47"/>
      <c r="D10" s="47"/>
      <c r="E10" s="47"/>
      <c r="F10" s="35"/>
    </row>
    <row r="11" spans="1:6" hidden="1" outlineLevel="1" x14ac:dyDescent="0.25">
      <c r="A11" s="1"/>
      <c r="B11" s="1" t="s">
        <v>6</v>
      </c>
      <c r="C11" s="46">
        <v>26458921</v>
      </c>
      <c r="D11" s="46">
        <v>26072000</v>
      </c>
      <c r="E11" s="46">
        <v>386921</v>
      </c>
      <c r="F11" s="37">
        <f>+E11/D11</f>
        <v>1.4840480208652961E-2</v>
      </c>
    </row>
    <row r="12" spans="1:6" hidden="1" outlineLevel="1" x14ac:dyDescent="0.25">
      <c r="A12" s="1"/>
      <c r="B12" s="1" t="s">
        <v>7</v>
      </c>
    </row>
    <row r="13" spans="1:6" hidden="1" outlineLevel="1" x14ac:dyDescent="0.25">
      <c r="A13" s="1"/>
      <c r="B13" s="1" t="s">
        <v>8</v>
      </c>
    </row>
    <row r="14" spans="1:6" hidden="1" outlineLevel="1" x14ac:dyDescent="0.25">
      <c r="A14" s="3"/>
      <c r="B14" s="3" t="s">
        <v>9</v>
      </c>
      <c r="C14" s="47">
        <v>26458921</v>
      </c>
      <c r="D14" s="47">
        <v>26072000</v>
      </c>
      <c r="E14" s="47">
        <v>386921</v>
      </c>
    </row>
    <row r="15" spans="1:6" hidden="1" outlineLevel="1" x14ac:dyDescent="0.25">
      <c r="A15" s="1"/>
      <c r="B15" s="1" t="s">
        <v>0</v>
      </c>
    </row>
    <row r="16" spans="1:6" hidden="1" outlineLevel="1" x14ac:dyDescent="0.25">
      <c r="A16" s="3"/>
      <c r="B16" s="3" t="s">
        <v>10</v>
      </c>
      <c r="C16" s="47"/>
      <c r="D16" s="47"/>
      <c r="E16" s="47"/>
    </row>
    <row r="17" spans="1:6" hidden="1" outlineLevel="1" x14ac:dyDescent="0.25">
      <c r="A17" s="1"/>
      <c r="B17" s="1" t="s">
        <v>11</v>
      </c>
    </row>
    <row r="18" spans="1:6" hidden="1" outlineLevel="1" x14ac:dyDescent="0.25">
      <c r="A18" s="1"/>
      <c r="B18" s="1" t="s">
        <v>12</v>
      </c>
      <c r="C18" s="46">
        <v>1446100</v>
      </c>
      <c r="D18" s="46">
        <v>1632700</v>
      </c>
      <c r="E18" s="46">
        <v>-186600</v>
      </c>
      <c r="F18" s="37">
        <f>+E18/D18</f>
        <v>-0.11428921418509218</v>
      </c>
    </row>
    <row r="19" spans="1:6" hidden="1" outlineLevel="1" x14ac:dyDescent="0.25">
      <c r="A19" s="3"/>
      <c r="B19" s="3" t="s">
        <v>13</v>
      </c>
      <c r="C19" s="47">
        <v>1446100</v>
      </c>
      <c r="D19" s="47">
        <v>1632700</v>
      </c>
      <c r="E19" s="47">
        <v>-186600</v>
      </c>
      <c r="F19" s="35"/>
    </row>
    <row r="20" spans="1:6" hidden="1" outlineLevel="1" x14ac:dyDescent="0.25">
      <c r="A20" s="1"/>
      <c r="B20" s="1" t="s">
        <v>0</v>
      </c>
    </row>
    <row r="21" spans="1:6" hidden="1" outlineLevel="1" x14ac:dyDescent="0.25">
      <c r="A21" s="3"/>
      <c r="B21" s="3" t="s">
        <v>14</v>
      </c>
      <c r="C21" s="47"/>
      <c r="D21" s="47"/>
      <c r="E21" s="47"/>
      <c r="F21" s="35"/>
    </row>
    <row r="22" spans="1:6" hidden="1" outlineLevel="1" x14ac:dyDescent="0.25">
      <c r="A22" s="1"/>
      <c r="B22" s="1" t="s">
        <v>15</v>
      </c>
    </row>
    <row r="23" spans="1:6" hidden="1" outlineLevel="1" x14ac:dyDescent="0.25">
      <c r="A23" s="1"/>
      <c r="B23" s="1" t="s">
        <v>16</v>
      </c>
    </row>
    <row r="24" spans="1:6" hidden="1" outlineLevel="1" x14ac:dyDescent="0.25">
      <c r="A24" s="1"/>
      <c r="B24" s="1" t="s">
        <v>17</v>
      </c>
    </row>
    <row r="25" spans="1:6" hidden="1" outlineLevel="1" x14ac:dyDescent="0.25">
      <c r="A25" s="1"/>
      <c r="B25" s="1" t="s">
        <v>18</v>
      </c>
    </row>
    <row r="26" spans="1:6" hidden="1" outlineLevel="1" x14ac:dyDescent="0.25">
      <c r="A26" s="3"/>
      <c r="B26" s="3" t="s">
        <v>19</v>
      </c>
      <c r="C26" s="47"/>
      <c r="D26" s="47"/>
      <c r="E26" s="47"/>
      <c r="F26" s="35"/>
    </row>
    <row r="27" spans="1:6" hidden="1" outlineLevel="1" x14ac:dyDescent="0.25">
      <c r="A27" s="1"/>
      <c r="B27" s="1" t="s">
        <v>0</v>
      </c>
    </row>
    <row r="28" spans="1:6" hidden="1" outlineLevel="1" x14ac:dyDescent="0.25">
      <c r="A28" s="3"/>
      <c r="B28" s="3" t="s">
        <v>20</v>
      </c>
      <c r="C28" s="47"/>
      <c r="D28" s="47"/>
      <c r="E28" s="47"/>
      <c r="F28" s="35"/>
    </row>
    <row r="29" spans="1:6" hidden="1" outlineLevel="1" x14ac:dyDescent="0.25">
      <c r="A29" s="1"/>
      <c r="B29" s="1" t="s">
        <v>21</v>
      </c>
    </row>
    <row r="30" spans="1:6" hidden="1" outlineLevel="1" x14ac:dyDescent="0.25">
      <c r="A30" s="1"/>
      <c r="B30" s="1" t="s">
        <v>22</v>
      </c>
    </row>
    <row r="31" spans="1:6" hidden="1" outlineLevel="1" x14ac:dyDescent="0.25">
      <c r="A31" s="1"/>
      <c r="B31" s="1" t="s">
        <v>23</v>
      </c>
    </row>
    <row r="32" spans="1:6" hidden="1" outlineLevel="1" x14ac:dyDescent="0.25">
      <c r="A32" s="1"/>
      <c r="B32" s="1" t="s">
        <v>24</v>
      </c>
    </row>
    <row r="33" spans="1:6" hidden="1" outlineLevel="1" x14ac:dyDescent="0.25">
      <c r="A33" s="3"/>
      <c r="B33" s="3" t="s">
        <v>25</v>
      </c>
      <c r="C33" s="47"/>
      <c r="D33" s="47"/>
      <c r="E33" s="47"/>
      <c r="F33" s="35"/>
    </row>
    <row r="34" spans="1:6" hidden="1" outlineLevel="1" x14ac:dyDescent="0.25">
      <c r="A34" s="3"/>
      <c r="B34" s="3" t="s">
        <v>26</v>
      </c>
      <c r="C34" s="47">
        <v>27905021</v>
      </c>
      <c r="D34" s="47">
        <v>27704700</v>
      </c>
      <c r="E34" s="47">
        <v>200321</v>
      </c>
      <c r="F34" s="35"/>
    </row>
    <row r="35" spans="1:6" hidden="1" outlineLevel="1" x14ac:dyDescent="0.25">
      <c r="A35" s="1"/>
      <c r="B35" s="1" t="s">
        <v>0</v>
      </c>
    </row>
    <row r="36" spans="1:6" hidden="1" outlineLevel="1" x14ac:dyDescent="0.25">
      <c r="A36" s="3"/>
      <c r="B36" s="3" t="s">
        <v>27</v>
      </c>
      <c r="C36" s="47"/>
      <c r="D36" s="47"/>
      <c r="E36" s="47"/>
      <c r="F36" s="35"/>
    </row>
    <row r="37" spans="1:6" hidden="1" outlineLevel="1" x14ac:dyDescent="0.25">
      <c r="A37" s="1"/>
      <c r="B37" s="1" t="s">
        <v>28</v>
      </c>
    </row>
    <row r="38" spans="1:6" hidden="1" outlineLevel="1" x14ac:dyDescent="0.25">
      <c r="A38" s="1"/>
      <c r="B38" s="1" t="s">
        <v>29</v>
      </c>
    </row>
    <row r="39" spans="1:6" hidden="1" outlineLevel="1" x14ac:dyDescent="0.25">
      <c r="A39" s="1"/>
      <c r="B39" s="1" t="s">
        <v>30</v>
      </c>
    </row>
    <row r="40" spans="1:6" hidden="1" outlineLevel="1" x14ac:dyDescent="0.25">
      <c r="A40" s="1"/>
      <c r="B40" s="1" t="s">
        <v>31</v>
      </c>
    </row>
    <row r="41" spans="1:6" hidden="1" outlineLevel="1" x14ac:dyDescent="0.25">
      <c r="A41" s="1"/>
      <c r="B41" s="1" t="s">
        <v>32</v>
      </c>
    </row>
    <row r="42" spans="1:6" hidden="1" outlineLevel="1" x14ac:dyDescent="0.25">
      <c r="A42" s="1"/>
      <c r="B42" s="1" t="s">
        <v>33</v>
      </c>
    </row>
    <row r="43" spans="1:6" hidden="1" outlineLevel="1" x14ac:dyDescent="0.25">
      <c r="A43" s="1"/>
      <c r="B43" s="1" t="s">
        <v>34</v>
      </c>
    </row>
    <row r="44" spans="1:6" hidden="1" outlineLevel="1" x14ac:dyDescent="0.25">
      <c r="A44" s="3"/>
      <c r="B44" s="3" t="s">
        <v>35</v>
      </c>
      <c r="C44" s="47"/>
      <c r="D44" s="47"/>
      <c r="E44" s="47"/>
      <c r="F44" s="35"/>
    </row>
    <row r="45" spans="1:6" hidden="1" outlineLevel="1" x14ac:dyDescent="0.25">
      <c r="A45" s="3"/>
      <c r="B45" s="3" t="s">
        <v>36</v>
      </c>
      <c r="C45" s="47"/>
      <c r="D45" s="47"/>
      <c r="E45" s="47"/>
      <c r="F45" s="35"/>
    </row>
    <row r="46" spans="1:6" hidden="1" outlineLevel="1" x14ac:dyDescent="0.25">
      <c r="A46" s="1"/>
      <c r="B46" s="1" t="s">
        <v>0</v>
      </c>
    </row>
    <row r="47" spans="1:6" hidden="1" outlineLevel="1" x14ac:dyDescent="0.25">
      <c r="A47" s="3"/>
      <c r="B47" s="3" t="s">
        <v>37</v>
      </c>
      <c r="C47" s="47"/>
      <c r="D47" s="47"/>
      <c r="E47" s="47"/>
      <c r="F47" s="35"/>
    </row>
    <row r="48" spans="1:6" collapsed="1" x14ac:dyDescent="0.25">
      <c r="A48" s="3"/>
      <c r="B48" s="3" t="s">
        <v>38</v>
      </c>
      <c r="C48" s="47">
        <v>27905021</v>
      </c>
      <c r="D48" s="47">
        <v>27704700</v>
      </c>
      <c r="E48" s="47">
        <v>200321</v>
      </c>
      <c r="F48" s="38">
        <f>+E48/D48</f>
        <v>7.2305782051420879E-3</v>
      </c>
    </row>
    <row r="49" spans="1:6" x14ac:dyDescent="0.25">
      <c r="A49" s="1"/>
      <c r="B49" s="1" t="s">
        <v>0</v>
      </c>
    </row>
    <row r="50" spans="1:6" x14ac:dyDescent="0.25">
      <c r="A50" s="3"/>
      <c r="B50" s="39" t="s">
        <v>39</v>
      </c>
      <c r="C50" s="47"/>
      <c r="D50" s="47"/>
      <c r="E50" s="47"/>
      <c r="F50" s="35"/>
    </row>
    <row r="51" spans="1:6" x14ac:dyDescent="0.25">
      <c r="A51" s="3"/>
      <c r="B51" s="3" t="s">
        <v>39</v>
      </c>
      <c r="C51" s="47">
        <v>748200</v>
      </c>
      <c r="D51" s="47">
        <v>732000</v>
      </c>
      <c r="E51" s="47">
        <v>16200</v>
      </c>
      <c r="F51" s="38">
        <f>+E51/D51</f>
        <v>2.2131147540983605E-2</v>
      </c>
    </row>
    <row r="52" spans="1:6" x14ac:dyDescent="0.25">
      <c r="A52" s="1"/>
      <c r="B52" s="1" t="s">
        <v>0</v>
      </c>
    </row>
    <row r="53" spans="1:6" x14ac:dyDescent="0.25">
      <c r="A53" s="3"/>
      <c r="B53" s="39" t="s">
        <v>40</v>
      </c>
      <c r="C53" s="47"/>
      <c r="D53" s="47"/>
      <c r="E53" s="47"/>
      <c r="F53" s="35"/>
    </row>
    <row r="54" spans="1:6" x14ac:dyDescent="0.25">
      <c r="A54" s="3"/>
      <c r="B54" s="3" t="s">
        <v>41</v>
      </c>
      <c r="C54" s="47">
        <v>103500</v>
      </c>
      <c r="D54" s="47">
        <v>108400</v>
      </c>
      <c r="E54" s="47">
        <v>-4900</v>
      </c>
      <c r="F54" s="38">
        <f>+E54/D54</f>
        <v>-4.5202952029520294E-2</v>
      </c>
    </row>
    <row r="55" spans="1:6" x14ac:dyDescent="0.25">
      <c r="A55" s="1"/>
      <c r="B55" s="1" t="s">
        <v>0</v>
      </c>
    </row>
    <row r="56" spans="1:6" x14ac:dyDescent="0.25">
      <c r="A56" s="3"/>
      <c r="B56" s="39" t="s">
        <v>42</v>
      </c>
      <c r="C56" s="47"/>
      <c r="D56" s="47"/>
      <c r="E56" s="47"/>
      <c r="F56" s="35"/>
    </row>
    <row r="57" spans="1:6" x14ac:dyDescent="0.25">
      <c r="A57" s="1"/>
      <c r="B57" s="1" t="s">
        <v>43</v>
      </c>
      <c r="C57" s="46">
        <v>69850</v>
      </c>
      <c r="D57" s="46">
        <v>69837</v>
      </c>
      <c r="E57" s="46">
        <v>13</v>
      </c>
      <c r="F57" s="37">
        <f t="shared" ref="F57:F63" si="0">+E57/D57</f>
        <v>1.8614774403253291E-4</v>
      </c>
    </row>
    <row r="58" spans="1:6" ht="30" x14ac:dyDescent="0.25">
      <c r="A58" s="1"/>
      <c r="B58" s="42" t="s">
        <v>44</v>
      </c>
      <c r="C58" s="46">
        <v>728968</v>
      </c>
      <c r="D58" s="46">
        <v>742464</v>
      </c>
      <c r="E58" s="46">
        <v>-13496</v>
      </c>
      <c r="F58" s="43">
        <f t="shared" si="0"/>
        <v>-1.8177312300663735E-2</v>
      </c>
    </row>
    <row r="59" spans="1:6" x14ac:dyDescent="0.25">
      <c r="A59" s="1"/>
      <c r="B59" s="1" t="s">
        <v>45</v>
      </c>
      <c r="F59" s="37"/>
    </row>
    <row r="60" spans="1:6" x14ac:dyDescent="0.25">
      <c r="A60" s="1"/>
      <c r="B60" s="1" t="s">
        <v>46</v>
      </c>
      <c r="C60" s="46">
        <v>10000</v>
      </c>
      <c r="D60" s="46">
        <v>10000</v>
      </c>
      <c r="F60" s="37">
        <f t="shared" si="0"/>
        <v>0</v>
      </c>
    </row>
    <row r="61" spans="1:6" x14ac:dyDescent="0.25">
      <c r="A61" s="1"/>
      <c r="B61" s="1" t="s">
        <v>47</v>
      </c>
      <c r="C61" s="46">
        <v>93380</v>
      </c>
      <c r="D61" s="46">
        <v>93380</v>
      </c>
      <c r="F61" s="37">
        <f t="shared" si="0"/>
        <v>0</v>
      </c>
    </row>
    <row r="62" spans="1:6" x14ac:dyDescent="0.25">
      <c r="A62" s="1"/>
      <c r="B62" s="1" t="s">
        <v>48</v>
      </c>
      <c r="C62" s="46">
        <v>262667</v>
      </c>
      <c r="D62" s="46">
        <v>267220</v>
      </c>
      <c r="E62" s="46">
        <v>-4553</v>
      </c>
      <c r="F62" s="37">
        <f t="shared" si="0"/>
        <v>-1.703839532969089E-2</v>
      </c>
    </row>
    <row r="63" spans="1:6" x14ac:dyDescent="0.25">
      <c r="A63" s="1"/>
      <c r="B63" s="1" t="s">
        <v>49</v>
      </c>
      <c r="C63" s="46">
        <v>173105</v>
      </c>
      <c r="D63" s="46">
        <v>167975</v>
      </c>
      <c r="E63" s="46">
        <v>5130</v>
      </c>
      <c r="F63" s="37">
        <f t="shared" si="0"/>
        <v>3.05402589671082E-2</v>
      </c>
    </row>
    <row r="64" spans="1:6" x14ac:dyDescent="0.25">
      <c r="A64" s="3"/>
      <c r="B64" s="3" t="s">
        <v>50</v>
      </c>
      <c r="C64" s="47">
        <v>1337970</v>
      </c>
      <c r="D64" s="47">
        <v>1350876</v>
      </c>
      <c r="E64" s="47">
        <v>-12906</v>
      </c>
      <c r="F64" s="38">
        <f>+E64/D64</f>
        <v>-9.5538006449148553E-3</v>
      </c>
    </row>
    <row r="65" spans="1:6" x14ac:dyDescent="0.25">
      <c r="A65" s="1"/>
      <c r="B65" s="1" t="s">
        <v>0</v>
      </c>
    </row>
    <row r="66" spans="1:6" x14ac:dyDescent="0.25">
      <c r="A66" s="3"/>
      <c r="B66" s="39" t="s">
        <v>51</v>
      </c>
      <c r="C66" s="47"/>
      <c r="D66" s="47"/>
      <c r="E66" s="47"/>
      <c r="F66" s="35"/>
    </row>
    <row r="67" spans="1:6" x14ac:dyDescent="0.25">
      <c r="A67" s="3"/>
      <c r="B67" s="3" t="s">
        <v>51</v>
      </c>
      <c r="C67" s="47">
        <v>130000</v>
      </c>
      <c r="D67" s="47">
        <v>130000</v>
      </c>
      <c r="E67" s="47"/>
      <c r="F67" s="38">
        <f>+E67/D67</f>
        <v>0</v>
      </c>
    </row>
    <row r="68" spans="1:6" x14ac:dyDescent="0.25">
      <c r="A68" s="1"/>
      <c r="B68" s="1" t="s">
        <v>0</v>
      </c>
    </row>
    <row r="69" spans="1:6" x14ac:dyDescent="0.25">
      <c r="A69" s="3"/>
      <c r="B69" s="3" t="s">
        <v>52</v>
      </c>
      <c r="C69" s="47">
        <v>30224691</v>
      </c>
      <c r="D69" s="47">
        <v>30025976</v>
      </c>
      <c r="E69" s="47">
        <v>198715</v>
      </c>
      <c r="F69" s="38">
        <f>+E69/D69</f>
        <v>6.6181029386022288E-3</v>
      </c>
    </row>
    <row r="70" spans="1:6" x14ac:dyDescent="0.25">
      <c r="A70" s="1"/>
      <c r="B70" s="1" t="s">
        <v>0</v>
      </c>
    </row>
    <row r="71" spans="1:6" ht="30" x14ac:dyDescent="0.25">
      <c r="A71" s="3"/>
      <c r="B71" s="41" t="s">
        <v>53</v>
      </c>
      <c r="C71" s="47"/>
      <c r="D71" s="47"/>
      <c r="E71" s="47"/>
      <c r="F71" s="35"/>
    </row>
    <row r="72" spans="1:6" ht="30" x14ac:dyDescent="0.25">
      <c r="A72" s="3"/>
      <c r="B72" s="41" t="s">
        <v>54</v>
      </c>
      <c r="C72" s="47"/>
      <c r="D72" s="47"/>
      <c r="E72" s="47"/>
      <c r="F72" s="35"/>
    </row>
    <row r="73" spans="1:6" x14ac:dyDescent="0.25">
      <c r="A73" s="3"/>
      <c r="B73" s="39" t="s">
        <v>55</v>
      </c>
      <c r="C73" s="47"/>
      <c r="D73" s="47"/>
      <c r="E73" s="47"/>
      <c r="F73" s="35"/>
    </row>
    <row r="74" spans="1:6" x14ac:dyDescent="0.25">
      <c r="A74" s="1"/>
      <c r="B74" s="1" t="s">
        <v>56</v>
      </c>
      <c r="C74" s="46">
        <v>17139073</v>
      </c>
      <c r="D74" s="46">
        <v>9913867</v>
      </c>
      <c r="E74" s="46">
        <v>7225206</v>
      </c>
      <c r="F74" s="37">
        <f t="shared" ref="F74:F76" si="1">+E74/D74</f>
        <v>0.72879795542950088</v>
      </c>
    </row>
    <row r="75" spans="1:6" x14ac:dyDescent="0.25">
      <c r="A75" s="1"/>
      <c r="B75" s="1" t="s">
        <v>57</v>
      </c>
      <c r="C75" s="46">
        <v>100000</v>
      </c>
      <c r="D75" s="46">
        <v>184828</v>
      </c>
      <c r="E75" s="46">
        <v>-84828</v>
      </c>
      <c r="F75" s="37">
        <f t="shared" si="1"/>
        <v>-0.45895643517216006</v>
      </c>
    </row>
    <row r="76" spans="1:6" x14ac:dyDescent="0.25">
      <c r="A76" s="3"/>
      <c r="B76" s="3" t="s">
        <v>58</v>
      </c>
      <c r="C76" s="47">
        <v>17239073</v>
      </c>
      <c r="D76" s="47">
        <v>10098695</v>
      </c>
      <c r="E76" s="47">
        <v>7140378</v>
      </c>
      <c r="F76" s="38">
        <f t="shared" si="1"/>
        <v>0.70705947649671563</v>
      </c>
    </row>
    <row r="77" spans="1:6" x14ac:dyDescent="0.25">
      <c r="A77" s="1"/>
      <c r="B77" s="1" t="s">
        <v>0</v>
      </c>
    </row>
    <row r="78" spans="1:6" hidden="1" x14ac:dyDescent="0.25">
      <c r="A78" s="1"/>
      <c r="B78" s="1" t="s">
        <v>59</v>
      </c>
    </row>
    <row r="79" spans="1:6" x14ac:dyDescent="0.25">
      <c r="A79" s="3"/>
      <c r="B79" s="3" t="s">
        <v>59</v>
      </c>
      <c r="C79" s="47">
        <v>47463764</v>
      </c>
      <c r="D79" s="47">
        <v>40124671</v>
      </c>
      <c r="E79" s="47">
        <v>7339093</v>
      </c>
      <c r="F79" s="38">
        <f>+E79/D79</f>
        <v>0.18290724427372876</v>
      </c>
    </row>
    <row r="80" spans="1:6" x14ac:dyDescent="0.25">
      <c r="A80" s="1"/>
      <c r="B80" s="1" t="s">
        <v>0</v>
      </c>
    </row>
    <row r="81" spans="1:6" x14ac:dyDescent="0.25">
      <c r="A81" s="3"/>
      <c r="B81" s="3" t="s">
        <v>60</v>
      </c>
      <c r="C81" s="47"/>
      <c r="D81" s="47"/>
      <c r="E81" s="47"/>
      <c r="F81" s="35"/>
    </row>
    <row r="82" spans="1:6" x14ac:dyDescent="0.25">
      <c r="A82" s="1"/>
      <c r="B82" s="1" t="s">
        <v>0</v>
      </c>
    </row>
    <row r="83" spans="1:6" x14ac:dyDescent="0.25">
      <c r="A83" s="3"/>
      <c r="B83" s="39" t="s">
        <v>61</v>
      </c>
      <c r="C83" s="47"/>
      <c r="D83" s="47"/>
      <c r="E83" s="47"/>
      <c r="F83" s="35"/>
    </row>
    <row r="84" spans="1:6" x14ac:dyDescent="0.25">
      <c r="A84" s="1"/>
      <c r="B84" s="1" t="s">
        <v>62</v>
      </c>
      <c r="C84" s="46">
        <v>6905844</v>
      </c>
      <c r="D84" s="46">
        <v>6613237</v>
      </c>
      <c r="E84" s="46">
        <v>292607</v>
      </c>
      <c r="F84" s="37">
        <f t="shared" ref="F84:F89" si="2">+E84/D84</f>
        <v>4.4245654586399973E-2</v>
      </c>
    </row>
    <row r="85" spans="1:6" x14ac:dyDescent="0.25">
      <c r="A85" s="1"/>
      <c r="B85" s="1" t="s">
        <v>63</v>
      </c>
      <c r="C85" s="46">
        <v>650362</v>
      </c>
      <c r="D85" s="46">
        <v>557177</v>
      </c>
      <c r="E85" s="46">
        <v>93185</v>
      </c>
      <c r="F85" s="37">
        <f t="shared" si="2"/>
        <v>0.1672448790958708</v>
      </c>
    </row>
    <row r="86" spans="1:6" x14ac:dyDescent="0.25">
      <c r="A86" s="1"/>
      <c r="B86" s="1" t="s">
        <v>64</v>
      </c>
      <c r="C86" s="46">
        <v>4686964</v>
      </c>
      <c r="D86" s="46">
        <v>4652755</v>
      </c>
      <c r="E86" s="46">
        <v>34209</v>
      </c>
      <c r="F86" s="37">
        <f t="shared" si="2"/>
        <v>7.3524180834795725E-3</v>
      </c>
    </row>
    <row r="87" spans="1:6" x14ac:dyDescent="0.25">
      <c r="A87" s="1"/>
      <c r="B87" s="1" t="s">
        <v>65</v>
      </c>
      <c r="C87" s="46">
        <v>19300</v>
      </c>
      <c r="D87" s="46">
        <v>19287</v>
      </c>
      <c r="E87" s="46">
        <v>13</v>
      </c>
      <c r="F87" s="37">
        <f t="shared" si="2"/>
        <v>6.7402913879815421E-4</v>
      </c>
    </row>
    <row r="88" spans="1:6" x14ac:dyDescent="0.25">
      <c r="A88" s="1"/>
      <c r="B88" s="1" t="s">
        <v>66</v>
      </c>
      <c r="F88" s="38"/>
    </row>
    <row r="89" spans="1:6" x14ac:dyDescent="0.25">
      <c r="A89" s="3"/>
      <c r="B89" s="3" t="s">
        <v>67</v>
      </c>
      <c r="C89" s="47">
        <v>12262470</v>
      </c>
      <c r="D89" s="47">
        <v>11842456</v>
      </c>
      <c r="E89" s="47">
        <v>420014</v>
      </c>
      <c r="F89" s="38">
        <f t="shared" si="2"/>
        <v>3.5466798441134172E-2</v>
      </c>
    </row>
    <row r="90" spans="1:6" x14ac:dyDescent="0.25">
      <c r="A90" s="1"/>
      <c r="B90" s="1" t="s">
        <v>0</v>
      </c>
    </row>
    <row r="91" spans="1:6" x14ac:dyDescent="0.25">
      <c r="A91" s="3"/>
      <c r="B91" s="39" t="s">
        <v>68</v>
      </c>
      <c r="C91" s="47"/>
      <c r="D91" s="47"/>
      <c r="E91" s="47"/>
      <c r="F91" s="35"/>
    </row>
    <row r="92" spans="1:6" x14ac:dyDescent="0.25">
      <c r="A92" s="1"/>
      <c r="B92" s="1" t="s">
        <v>69</v>
      </c>
      <c r="C92" s="46">
        <v>3982800</v>
      </c>
      <c r="D92" s="46">
        <v>3937780</v>
      </c>
      <c r="E92" s="46">
        <v>45020</v>
      </c>
      <c r="F92" s="37">
        <f t="shared" ref="F92:F106" si="3">+E92/D92</f>
        <v>1.1432837791852262E-2</v>
      </c>
    </row>
    <row r="93" spans="1:6" x14ac:dyDescent="0.25">
      <c r="A93" s="1"/>
      <c r="B93" s="1" t="s">
        <v>70</v>
      </c>
      <c r="C93" s="46">
        <v>126600</v>
      </c>
      <c r="D93" s="46">
        <v>123400</v>
      </c>
      <c r="E93" s="46">
        <v>3200</v>
      </c>
      <c r="F93" s="37">
        <f t="shared" si="3"/>
        <v>2.5931928687196109E-2</v>
      </c>
    </row>
    <row r="94" spans="1:6" x14ac:dyDescent="0.25">
      <c r="A94" s="1"/>
      <c r="B94" s="1"/>
      <c r="F94" s="37"/>
    </row>
    <row r="95" spans="1:6" x14ac:dyDescent="0.25">
      <c r="A95" s="1"/>
      <c r="B95" s="1" t="s">
        <v>71</v>
      </c>
      <c r="C95" s="46">
        <v>175827</v>
      </c>
      <c r="D95" s="46">
        <v>174695</v>
      </c>
      <c r="E95" s="46">
        <v>1132</v>
      </c>
      <c r="F95" s="37">
        <f t="shared" si="3"/>
        <v>6.4798649074100578E-3</v>
      </c>
    </row>
    <row r="96" spans="1:6" x14ac:dyDescent="0.25">
      <c r="A96" s="1"/>
      <c r="B96" s="1" t="s">
        <v>72</v>
      </c>
      <c r="C96" s="46">
        <v>870301</v>
      </c>
      <c r="D96" s="46">
        <v>720811</v>
      </c>
      <c r="E96" s="46">
        <v>149490</v>
      </c>
      <c r="F96" s="37">
        <f t="shared" si="3"/>
        <v>0.207391396635179</v>
      </c>
    </row>
    <row r="97" spans="1:6" x14ac:dyDescent="0.25">
      <c r="A97" s="1"/>
      <c r="B97" s="1" t="s">
        <v>73</v>
      </c>
      <c r="C97" s="46">
        <v>133000</v>
      </c>
      <c r="D97" s="46">
        <v>134300</v>
      </c>
      <c r="E97" s="46">
        <v>-1300</v>
      </c>
      <c r="F97" s="37">
        <f t="shared" si="3"/>
        <v>-9.6798212956068497E-3</v>
      </c>
    </row>
    <row r="98" spans="1:6" x14ac:dyDescent="0.25">
      <c r="A98" s="1"/>
      <c r="B98" s="1" t="s">
        <v>74</v>
      </c>
      <c r="C98" s="46">
        <v>6048</v>
      </c>
      <c r="D98" s="46">
        <v>6274</v>
      </c>
      <c r="E98" s="46">
        <v>-226</v>
      </c>
      <c r="F98" s="37">
        <f t="shared" si="3"/>
        <v>-3.6021676761236854E-2</v>
      </c>
    </row>
    <row r="99" spans="1:6" x14ac:dyDescent="0.25">
      <c r="A99" s="1"/>
      <c r="B99" s="1" t="s">
        <v>75</v>
      </c>
      <c r="C99" s="46">
        <v>3477780</v>
      </c>
      <c r="D99" s="46">
        <v>4420000</v>
      </c>
      <c r="E99" s="46">
        <v>-942220</v>
      </c>
      <c r="F99" s="37">
        <f t="shared" si="3"/>
        <v>-0.21317194570135747</v>
      </c>
    </row>
    <row r="100" spans="1:6" x14ac:dyDescent="0.25">
      <c r="A100" s="1"/>
      <c r="B100" s="1" t="s">
        <v>76</v>
      </c>
      <c r="C100" s="46">
        <v>1701143</v>
      </c>
      <c r="D100" s="46">
        <v>1626059</v>
      </c>
      <c r="E100" s="46">
        <v>75084</v>
      </c>
      <c r="F100" s="37">
        <f t="shared" si="3"/>
        <v>4.6175446278394573E-2</v>
      </c>
    </row>
    <row r="101" spans="1:6" x14ac:dyDescent="0.25">
      <c r="A101" s="1"/>
      <c r="B101" s="1" t="s">
        <v>77</v>
      </c>
      <c r="C101" s="46">
        <v>60415</v>
      </c>
      <c r="D101" s="46">
        <v>37396</v>
      </c>
      <c r="E101" s="46">
        <v>23019</v>
      </c>
      <c r="F101" s="37">
        <f t="shared" si="3"/>
        <v>0.61554711733875278</v>
      </c>
    </row>
    <row r="102" spans="1:6" x14ac:dyDescent="0.25">
      <c r="A102" s="1"/>
      <c r="B102" s="1" t="s">
        <v>78</v>
      </c>
      <c r="F102" s="37"/>
    </row>
    <row r="103" spans="1:6" x14ac:dyDescent="0.25">
      <c r="A103" s="1"/>
      <c r="B103" s="1" t="s">
        <v>79</v>
      </c>
      <c r="C103" s="46">
        <v>685500</v>
      </c>
      <c r="D103" s="46">
        <v>642178</v>
      </c>
      <c r="E103" s="46">
        <v>43322</v>
      </c>
      <c r="F103" s="37">
        <f t="shared" si="3"/>
        <v>6.7461046625701904E-2</v>
      </c>
    </row>
    <row r="104" spans="1:6" x14ac:dyDescent="0.25">
      <c r="A104" s="1"/>
      <c r="B104" s="1" t="s">
        <v>80</v>
      </c>
      <c r="C104" s="46">
        <v>91084</v>
      </c>
      <c r="D104" s="46">
        <v>132946</v>
      </c>
      <c r="E104" s="46">
        <v>-41862</v>
      </c>
      <c r="F104" s="37">
        <f t="shared" si="3"/>
        <v>-0.31487972560287636</v>
      </c>
    </row>
    <row r="105" spans="1:6" x14ac:dyDescent="0.25">
      <c r="A105" s="1"/>
      <c r="B105" s="1" t="s">
        <v>81</v>
      </c>
      <c r="F105" s="37"/>
    </row>
    <row r="106" spans="1:6" x14ac:dyDescent="0.25">
      <c r="A106" s="3"/>
      <c r="B106" s="3" t="s">
        <v>82</v>
      </c>
      <c r="C106" s="47">
        <v>11310498</v>
      </c>
      <c r="D106" s="47">
        <v>11955839</v>
      </c>
      <c r="E106" s="47">
        <v>-645341</v>
      </c>
      <c r="F106" s="38">
        <f t="shared" si="3"/>
        <v>-5.3977056733534132E-2</v>
      </c>
    </row>
    <row r="107" spans="1:6" x14ac:dyDescent="0.25">
      <c r="A107" s="1"/>
      <c r="B107" s="1" t="s">
        <v>0</v>
      </c>
    </row>
    <row r="108" spans="1:6" x14ac:dyDescent="0.25">
      <c r="A108" s="3"/>
      <c r="B108" s="39" t="s">
        <v>83</v>
      </c>
      <c r="C108" s="47"/>
      <c r="D108" s="47"/>
      <c r="E108" s="47"/>
      <c r="F108" s="35"/>
    </row>
    <row r="109" spans="1:6" x14ac:dyDescent="0.25">
      <c r="A109" s="1"/>
      <c r="B109" s="1" t="s">
        <v>84</v>
      </c>
      <c r="C109" s="46">
        <v>497568</v>
      </c>
      <c r="D109" s="46">
        <v>493066</v>
      </c>
      <c r="E109" s="46">
        <v>4502</v>
      </c>
      <c r="F109" s="37">
        <f t="shared" ref="F109:F120" si="4">+E109/D109</f>
        <v>9.1306234865109331E-3</v>
      </c>
    </row>
    <row r="110" spans="1:6" x14ac:dyDescent="0.25">
      <c r="A110" s="1"/>
      <c r="B110" s="1" t="s">
        <v>85</v>
      </c>
      <c r="C110" s="46">
        <v>120974</v>
      </c>
      <c r="D110" s="46">
        <v>116889</v>
      </c>
      <c r="E110" s="46">
        <v>4085</v>
      </c>
      <c r="F110" s="37">
        <f t="shared" si="4"/>
        <v>3.494768541094543E-2</v>
      </c>
    </row>
    <row r="111" spans="1:6" x14ac:dyDescent="0.25">
      <c r="A111" s="1"/>
      <c r="B111" s="1" t="s">
        <v>86</v>
      </c>
      <c r="C111" s="46">
        <v>137400</v>
      </c>
      <c r="D111" s="46">
        <v>133177</v>
      </c>
      <c r="E111" s="46">
        <v>4223</v>
      </c>
      <c r="F111" s="37">
        <f t="shared" si="4"/>
        <v>3.1709679599330215E-2</v>
      </c>
    </row>
    <row r="112" spans="1:6" x14ac:dyDescent="0.25">
      <c r="A112" s="1"/>
      <c r="B112" s="1" t="s">
        <v>87</v>
      </c>
      <c r="C112" s="46">
        <v>102879</v>
      </c>
      <c r="D112" s="46">
        <v>101879</v>
      </c>
      <c r="E112" s="46">
        <v>1000</v>
      </c>
      <c r="F112" s="37">
        <f t="shared" si="4"/>
        <v>9.8155655238076536E-3</v>
      </c>
    </row>
    <row r="113" spans="1:6" x14ac:dyDescent="0.25">
      <c r="A113" s="1"/>
      <c r="B113" s="1" t="s">
        <v>88</v>
      </c>
      <c r="C113" s="46">
        <v>201500</v>
      </c>
      <c r="D113" s="46">
        <v>171000</v>
      </c>
      <c r="E113" s="46">
        <v>30500</v>
      </c>
      <c r="F113" s="37">
        <f t="shared" si="4"/>
        <v>0.17836257309941519</v>
      </c>
    </row>
    <row r="114" spans="1:6" x14ac:dyDescent="0.25">
      <c r="A114" s="1"/>
      <c r="B114" s="1" t="s">
        <v>89</v>
      </c>
      <c r="C114" s="46">
        <v>465034</v>
      </c>
      <c r="D114" s="46">
        <v>440225</v>
      </c>
      <c r="E114" s="46">
        <v>24809</v>
      </c>
      <c r="F114" s="37">
        <f t="shared" si="4"/>
        <v>5.6355272871826907E-2</v>
      </c>
    </row>
    <row r="115" spans="1:6" x14ac:dyDescent="0.25">
      <c r="A115" s="1"/>
      <c r="B115" s="1" t="s">
        <v>90</v>
      </c>
      <c r="C115" s="46">
        <v>100300</v>
      </c>
      <c r="D115" s="46">
        <v>91000</v>
      </c>
      <c r="E115" s="46">
        <v>9300</v>
      </c>
      <c r="F115" s="37">
        <f t="shared" si="4"/>
        <v>0.1021978021978022</v>
      </c>
    </row>
    <row r="116" spans="1:6" x14ac:dyDescent="0.25">
      <c r="A116" s="1"/>
      <c r="B116" s="1" t="s">
        <v>91</v>
      </c>
      <c r="C116" s="46">
        <v>867799</v>
      </c>
      <c r="D116" s="46">
        <v>812830</v>
      </c>
      <c r="E116" s="46">
        <v>54969</v>
      </c>
      <c r="F116" s="37">
        <f t="shared" si="4"/>
        <v>6.7626687007123265E-2</v>
      </c>
    </row>
    <row r="117" spans="1:6" x14ac:dyDescent="0.25">
      <c r="A117" s="1"/>
      <c r="B117" s="1" t="s">
        <v>92</v>
      </c>
      <c r="C117" s="46">
        <v>60016</v>
      </c>
      <c r="D117" s="46">
        <v>66484</v>
      </c>
      <c r="E117" s="46">
        <v>-6468</v>
      </c>
      <c r="F117" s="37">
        <f t="shared" si="4"/>
        <v>-9.7286565188616808E-2</v>
      </c>
    </row>
    <row r="118" spans="1:6" x14ac:dyDescent="0.25">
      <c r="A118" s="3"/>
      <c r="B118" s="3" t="s">
        <v>93</v>
      </c>
      <c r="C118" s="47">
        <v>2553470</v>
      </c>
      <c r="D118" s="47">
        <v>2426550</v>
      </c>
      <c r="E118" s="47">
        <v>126920</v>
      </c>
      <c r="F118" s="38">
        <f t="shared" si="4"/>
        <v>5.2304712451834913E-2</v>
      </c>
    </row>
    <row r="119" spans="1:6" x14ac:dyDescent="0.25">
      <c r="A119" s="3"/>
      <c r="B119" s="3"/>
      <c r="C119" s="47"/>
      <c r="D119" s="47"/>
      <c r="E119" s="47"/>
      <c r="F119" s="38"/>
    </row>
    <row r="120" spans="1:6" x14ac:dyDescent="0.25">
      <c r="A120" s="3"/>
      <c r="B120" s="3" t="s">
        <v>94</v>
      </c>
      <c r="C120" s="47">
        <v>94258</v>
      </c>
      <c r="D120" s="47">
        <v>107023</v>
      </c>
      <c r="E120" s="47">
        <v>-12765</v>
      </c>
      <c r="F120" s="38">
        <f t="shared" si="4"/>
        <v>-0.11927342720723583</v>
      </c>
    </row>
    <row r="121" spans="1:6" x14ac:dyDescent="0.25">
      <c r="A121" s="1"/>
      <c r="B121" s="3" t="s">
        <v>0</v>
      </c>
      <c r="C121" s="47"/>
      <c r="D121" s="47"/>
      <c r="E121" s="47"/>
    </row>
    <row r="122" spans="1:6" hidden="1" x14ac:dyDescent="0.25">
      <c r="A122" s="3"/>
      <c r="B122" s="39" t="s">
        <v>95</v>
      </c>
      <c r="C122" s="47"/>
      <c r="D122" s="47"/>
      <c r="E122" s="47"/>
      <c r="F122" s="35"/>
    </row>
    <row r="123" spans="1:6" x14ac:dyDescent="0.25">
      <c r="A123" s="3"/>
      <c r="B123" s="39" t="s">
        <v>95</v>
      </c>
      <c r="C123" s="47">
        <v>471251</v>
      </c>
      <c r="D123" s="47">
        <v>450000</v>
      </c>
      <c r="E123" s="47">
        <v>21251</v>
      </c>
      <c r="F123" s="38">
        <f t="shared" ref="F123" si="5">+E123/D123</f>
        <v>4.7224444444444444E-2</v>
      </c>
    </row>
    <row r="124" spans="1:6" x14ac:dyDescent="0.25">
      <c r="A124" s="1"/>
      <c r="B124" s="3" t="s">
        <v>0</v>
      </c>
      <c r="C124" s="47"/>
      <c r="D124" s="47"/>
      <c r="E124" s="47"/>
    </row>
    <row r="125" spans="1:6" x14ac:dyDescent="0.25">
      <c r="A125" s="1"/>
      <c r="B125" s="3" t="s">
        <v>96</v>
      </c>
      <c r="C125" s="47">
        <v>26691947</v>
      </c>
      <c r="D125" s="47">
        <v>26781868</v>
      </c>
      <c r="E125" s="47">
        <v>-89921</v>
      </c>
      <c r="F125" s="38">
        <f t="shared" ref="F125" si="6">+E125/D125</f>
        <v>-3.3575327904685364E-3</v>
      </c>
    </row>
    <row r="126" spans="1:6" x14ac:dyDescent="0.25">
      <c r="A126" s="1"/>
      <c r="B126" s="3" t="s">
        <v>0</v>
      </c>
      <c r="C126" s="47"/>
      <c r="D126" s="47"/>
      <c r="E126" s="47"/>
      <c r="F126" s="35"/>
    </row>
    <row r="127" spans="1:6" x14ac:dyDescent="0.25">
      <c r="A127" s="1"/>
      <c r="B127" s="3" t="s">
        <v>97</v>
      </c>
      <c r="C127" s="47"/>
      <c r="D127" s="47"/>
      <c r="E127" s="47"/>
      <c r="F127" s="35"/>
    </row>
    <row r="128" spans="1:6" x14ac:dyDescent="0.25">
      <c r="A128" s="1"/>
      <c r="B128" s="3" t="s">
        <v>0</v>
      </c>
      <c r="C128" s="47"/>
      <c r="D128" s="47"/>
      <c r="E128" s="47"/>
    </row>
    <row r="129" spans="1:6" x14ac:dyDescent="0.25">
      <c r="A129" s="3"/>
      <c r="B129" s="39" t="s">
        <v>98</v>
      </c>
      <c r="F129" s="35"/>
    </row>
    <row r="130" spans="1:6" x14ac:dyDescent="0.25">
      <c r="A130" s="1"/>
      <c r="B130" s="1" t="s">
        <v>99</v>
      </c>
      <c r="C130" s="46">
        <v>2786000</v>
      </c>
      <c r="D130" s="46">
        <v>2628590</v>
      </c>
      <c r="E130" s="46">
        <v>157410</v>
      </c>
      <c r="F130" s="37">
        <f t="shared" ref="F130:F133" si="7">+E130/D130</f>
        <v>5.9883816038256252E-2</v>
      </c>
    </row>
    <row r="131" spans="1:6" x14ac:dyDescent="0.25">
      <c r="A131" s="1"/>
      <c r="B131" s="1" t="s">
        <v>100</v>
      </c>
      <c r="F131" s="37"/>
    </row>
    <row r="132" spans="1:6" x14ac:dyDescent="0.25">
      <c r="A132" s="1"/>
      <c r="B132" s="1" t="s">
        <v>101</v>
      </c>
      <c r="C132" s="46">
        <v>71100</v>
      </c>
      <c r="D132" s="46">
        <v>74500</v>
      </c>
      <c r="E132" s="46">
        <v>-3400</v>
      </c>
      <c r="F132" s="37">
        <f t="shared" si="7"/>
        <v>-4.5637583892617448E-2</v>
      </c>
    </row>
    <row r="133" spans="1:6" x14ac:dyDescent="0.25">
      <c r="A133" s="3"/>
      <c r="B133" s="3" t="s">
        <v>102</v>
      </c>
      <c r="C133" s="47">
        <v>2857100</v>
      </c>
      <c r="D133" s="47">
        <v>2703090</v>
      </c>
      <c r="E133" s="47">
        <v>154010</v>
      </c>
      <c r="F133" s="38">
        <f t="shared" si="7"/>
        <v>5.6975535405776351E-2</v>
      </c>
    </row>
    <row r="134" spans="1:6" x14ac:dyDescent="0.25">
      <c r="A134" s="1"/>
      <c r="B134" s="1" t="s">
        <v>0</v>
      </c>
    </row>
    <row r="135" spans="1:6" x14ac:dyDescent="0.25">
      <c r="A135" s="3"/>
      <c r="B135" s="39" t="s">
        <v>103</v>
      </c>
      <c r="C135" s="47"/>
      <c r="D135" s="47"/>
      <c r="E135" s="47"/>
      <c r="F135" s="35"/>
    </row>
    <row r="136" spans="1:6" x14ac:dyDescent="0.25">
      <c r="A136" s="1"/>
      <c r="B136" s="1" t="s">
        <v>99</v>
      </c>
      <c r="C136" s="46">
        <v>16447695</v>
      </c>
      <c r="D136" s="46">
        <v>9201200</v>
      </c>
      <c r="E136" s="46">
        <v>7246495</v>
      </c>
      <c r="F136" s="37">
        <f t="shared" ref="F136:F145" si="8">+E136/D136</f>
        <v>0.78755977481198103</v>
      </c>
    </row>
    <row r="137" spans="1:6" x14ac:dyDescent="0.25">
      <c r="A137" s="1"/>
      <c r="B137" s="1" t="s">
        <v>100</v>
      </c>
      <c r="F137" s="37"/>
    </row>
    <row r="138" spans="1:6" x14ac:dyDescent="0.25">
      <c r="A138" s="1"/>
      <c r="B138" s="1" t="s">
        <v>101</v>
      </c>
      <c r="C138" s="46">
        <v>581015</v>
      </c>
      <c r="D138" s="46">
        <v>505623</v>
      </c>
      <c r="E138" s="46">
        <v>75392</v>
      </c>
      <c r="F138" s="37">
        <f t="shared" si="8"/>
        <v>0.14910714109128739</v>
      </c>
    </row>
    <row r="139" spans="1:6" s="4" customFormat="1" x14ac:dyDescent="0.25">
      <c r="A139" s="3"/>
      <c r="B139" s="3" t="s">
        <v>104</v>
      </c>
      <c r="C139" s="47">
        <v>17028710</v>
      </c>
      <c r="D139" s="47">
        <v>9706823</v>
      </c>
      <c r="E139" s="47">
        <v>7321887</v>
      </c>
      <c r="F139" s="38">
        <f t="shared" si="8"/>
        <v>0.75430313296121709</v>
      </c>
    </row>
    <row r="140" spans="1:6" x14ac:dyDescent="0.25">
      <c r="A140" s="3"/>
      <c r="B140" s="3" t="s">
        <v>0</v>
      </c>
      <c r="C140" s="47"/>
      <c r="D140" s="47"/>
      <c r="E140" s="47"/>
    </row>
    <row r="141" spans="1:6" s="4" customFormat="1" x14ac:dyDescent="0.25">
      <c r="A141" s="3"/>
      <c r="B141" s="3" t="s">
        <v>105</v>
      </c>
      <c r="C141" s="47">
        <v>19885810</v>
      </c>
      <c r="D141" s="47">
        <v>12409913</v>
      </c>
      <c r="E141" s="47">
        <v>7475897</v>
      </c>
      <c r="F141" s="38">
        <f t="shared" si="8"/>
        <v>0.60241332876386799</v>
      </c>
    </row>
    <row r="142" spans="1:6" s="4" customFormat="1" x14ac:dyDescent="0.25">
      <c r="A142" s="3"/>
      <c r="B142" s="3" t="s">
        <v>0</v>
      </c>
      <c r="C142" s="47"/>
      <c r="D142" s="47"/>
      <c r="E142" s="47"/>
      <c r="F142" s="35"/>
    </row>
    <row r="143" spans="1:6" s="4" customFormat="1" x14ac:dyDescent="0.25">
      <c r="A143" s="3"/>
      <c r="B143" s="3" t="s">
        <v>106</v>
      </c>
      <c r="C143" s="47">
        <v>46577757</v>
      </c>
      <c r="D143" s="47">
        <v>39191781</v>
      </c>
      <c r="E143" s="47">
        <v>7385976</v>
      </c>
      <c r="F143" s="38">
        <f t="shared" si="8"/>
        <v>0.18845726862986911</v>
      </c>
    </row>
    <row r="144" spans="1:6" hidden="1" x14ac:dyDescent="0.25">
      <c r="A144" s="3"/>
      <c r="B144" s="3" t="s">
        <v>0</v>
      </c>
      <c r="C144" s="47"/>
      <c r="D144" s="47"/>
      <c r="E144" s="47"/>
    </row>
    <row r="145" spans="1:6" x14ac:dyDescent="0.25">
      <c r="A145" s="3"/>
      <c r="B145" s="3" t="s">
        <v>107</v>
      </c>
      <c r="C145" s="47">
        <v>886007</v>
      </c>
      <c r="D145" s="47">
        <v>932890</v>
      </c>
      <c r="E145" s="47">
        <v>-46883</v>
      </c>
      <c r="F145" s="38">
        <f t="shared" si="8"/>
        <v>-5.0255657151432646E-2</v>
      </c>
    </row>
    <row r="146" spans="1:6" x14ac:dyDescent="0.25">
      <c r="A146" s="3"/>
      <c r="B146" s="3"/>
      <c r="C146" s="47"/>
      <c r="D146" s="47"/>
      <c r="E146" s="47"/>
      <c r="F146" s="38"/>
    </row>
    <row r="147" spans="1:6" x14ac:dyDescent="0.25">
      <c r="A147" s="3"/>
      <c r="B147" s="3" t="s">
        <v>108</v>
      </c>
      <c r="C147" s="47"/>
      <c r="D147" s="47"/>
      <c r="E147" s="47"/>
      <c r="F147" s="35"/>
    </row>
    <row r="148" spans="1:6" x14ac:dyDescent="0.25">
      <c r="A148" s="1"/>
      <c r="B148" s="1" t="s">
        <v>0</v>
      </c>
    </row>
    <row r="149" spans="1:6" x14ac:dyDescent="0.25">
      <c r="A149" s="3"/>
      <c r="B149" s="39" t="s">
        <v>109</v>
      </c>
      <c r="C149" s="47"/>
      <c r="D149" s="47"/>
      <c r="E149" s="47"/>
      <c r="F149" s="35"/>
    </row>
    <row r="150" spans="1:6" x14ac:dyDescent="0.25">
      <c r="A150" s="1"/>
      <c r="B150" s="1" t="s">
        <v>110</v>
      </c>
    </row>
    <row r="151" spans="1:6" x14ac:dyDescent="0.25">
      <c r="A151" s="1"/>
      <c r="B151" s="1" t="s">
        <v>111</v>
      </c>
      <c r="C151" s="46">
        <v>87000</v>
      </c>
      <c r="D151" s="46">
        <v>6000</v>
      </c>
      <c r="E151" s="46">
        <v>81000</v>
      </c>
      <c r="F151" s="37">
        <f t="shared" ref="F151:F152" si="9">+E151/D151</f>
        <v>13.5</v>
      </c>
    </row>
    <row r="152" spans="1:6" x14ac:dyDescent="0.25">
      <c r="A152" s="3"/>
      <c r="B152" s="3" t="s">
        <v>112</v>
      </c>
      <c r="C152" s="47">
        <v>87000</v>
      </c>
      <c r="D152" s="47">
        <v>6000</v>
      </c>
      <c r="E152" s="47">
        <v>81000</v>
      </c>
      <c r="F152" s="38">
        <f t="shared" si="9"/>
        <v>13.5</v>
      </c>
    </row>
    <row r="153" spans="1:6" x14ac:dyDescent="0.25">
      <c r="A153" s="1"/>
      <c r="B153" s="1" t="s">
        <v>0</v>
      </c>
    </row>
    <row r="154" spans="1:6" x14ac:dyDescent="0.25">
      <c r="A154" s="3"/>
      <c r="B154" s="39" t="s">
        <v>113</v>
      </c>
      <c r="C154" s="47"/>
      <c r="D154" s="47"/>
      <c r="E154" s="47"/>
      <c r="F154" s="35"/>
    </row>
    <row r="155" spans="1:6" x14ac:dyDescent="0.25">
      <c r="A155" s="1"/>
      <c r="B155" s="1" t="s">
        <v>114</v>
      </c>
      <c r="C155" s="46">
        <v>39145</v>
      </c>
      <c r="D155" s="46">
        <v>46600</v>
      </c>
      <c r="E155" s="46">
        <v>-7455</v>
      </c>
      <c r="F155" s="37">
        <f t="shared" ref="F155:F159" si="10">+E155/D155</f>
        <v>-0.15997854077253218</v>
      </c>
    </row>
    <row r="156" spans="1:6" x14ac:dyDescent="0.25">
      <c r="A156" s="1"/>
      <c r="B156" s="1" t="s">
        <v>115</v>
      </c>
      <c r="C156" s="46">
        <v>65100</v>
      </c>
      <c r="D156" s="46">
        <v>70100</v>
      </c>
      <c r="E156" s="46">
        <v>-5000</v>
      </c>
      <c r="F156" s="37">
        <f t="shared" si="10"/>
        <v>-7.1326676176890161E-2</v>
      </c>
    </row>
    <row r="157" spans="1:6" x14ac:dyDescent="0.25">
      <c r="A157" s="3"/>
      <c r="B157" s="3" t="s">
        <v>116</v>
      </c>
      <c r="C157" s="47">
        <v>104245</v>
      </c>
      <c r="D157" s="47">
        <v>116700</v>
      </c>
      <c r="E157" s="47">
        <v>-12455</v>
      </c>
      <c r="F157" s="38">
        <f t="shared" si="10"/>
        <v>-0.10672664952870609</v>
      </c>
    </row>
    <row r="158" spans="1:6" x14ac:dyDescent="0.25">
      <c r="A158" s="1"/>
      <c r="B158" s="1" t="s">
        <v>0</v>
      </c>
    </row>
    <row r="159" spans="1:6" x14ac:dyDescent="0.25">
      <c r="A159" s="3"/>
      <c r="B159" s="3" t="s">
        <v>117</v>
      </c>
      <c r="C159" s="47">
        <v>-17245</v>
      </c>
      <c r="D159" s="47">
        <v>-110700</v>
      </c>
      <c r="E159" s="47">
        <v>93455</v>
      </c>
      <c r="F159" s="38">
        <f t="shared" si="10"/>
        <v>-0.84421860885275524</v>
      </c>
    </row>
    <row r="160" spans="1:6" x14ac:dyDescent="0.25">
      <c r="A160" s="1"/>
      <c r="B160" s="1" t="s">
        <v>0</v>
      </c>
    </row>
    <row r="161" spans="1:6" x14ac:dyDescent="0.25">
      <c r="A161" s="3"/>
      <c r="B161" s="3" t="s">
        <v>118</v>
      </c>
      <c r="C161" s="47"/>
      <c r="D161" s="47"/>
      <c r="E161" s="47"/>
      <c r="F161" s="35"/>
    </row>
    <row r="162" spans="1:6" x14ac:dyDescent="0.25">
      <c r="A162" s="1"/>
      <c r="B162" s="39" t="s">
        <v>119</v>
      </c>
    </row>
    <row r="163" spans="1:6" x14ac:dyDescent="0.25">
      <c r="A163" s="1"/>
      <c r="B163" s="1" t="s">
        <v>120</v>
      </c>
      <c r="C163" s="46">
        <v>868762</v>
      </c>
      <c r="D163" s="46">
        <v>822190</v>
      </c>
      <c r="E163" s="46">
        <v>46572</v>
      </c>
      <c r="F163" s="37">
        <f t="shared" ref="F163:F164" si="11">+E163/D163</f>
        <v>5.6643841447840522E-2</v>
      </c>
    </row>
    <row r="164" spans="1:6" x14ac:dyDescent="0.25">
      <c r="A164" s="3"/>
      <c r="B164" s="3" t="s">
        <v>121</v>
      </c>
      <c r="C164" s="47">
        <v>-868762</v>
      </c>
      <c r="D164" s="47">
        <v>-822190</v>
      </c>
      <c r="E164" s="47">
        <v>-46572</v>
      </c>
      <c r="F164" s="38">
        <f t="shared" si="11"/>
        <v>5.6643841447840522E-2</v>
      </c>
    </row>
    <row r="165" spans="1:6" x14ac:dyDescent="0.25">
      <c r="A165" s="1"/>
      <c r="B165" s="1" t="s">
        <v>0</v>
      </c>
    </row>
    <row r="166" spans="1:6" x14ac:dyDescent="0.25">
      <c r="B166" s="5" t="s">
        <v>122</v>
      </c>
      <c r="C166" s="48"/>
      <c r="D166" s="48"/>
      <c r="E166" s="48"/>
      <c r="F166" s="40"/>
    </row>
  </sheetData>
  <pageMargins left="0.51181102362204722" right="0.31496062992125984" top="0.74803149606299213" bottom="0.74803149606299213" header="0.31496062992125984" footer="0.31496062992125984"/>
  <pageSetup paperSize="9" scale="85" firstPageNumber="31" orientation="portrait" useFirstPageNumber="1" r:id="rId1"/>
  <headerFooter>
    <oddHeader>&amp;CConto Economico Riclassificato</oddHeader>
    <oddFooter>&amp;C&amp;P</oddFooter>
    <evenHeader>&amp;D
EMILIACENTRALE\BONINIPATRIZIA
Pagina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7152-C3D6-41E4-9AF1-FB5E3001A835}">
  <sheetPr>
    <tabColor rgb="FFFFC000"/>
  </sheetPr>
  <dimension ref="A1:H61"/>
  <sheetViews>
    <sheetView tabSelected="1" workbookViewId="0">
      <selection activeCell="M29" sqref="M29"/>
    </sheetView>
  </sheetViews>
  <sheetFormatPr defaultColWidth="9.140625" defaultRowHeight="15" x14ac:dyDescent="0.25"/>
  <cols>
    <col min="1" max="1" width="10.140625" style="29" customWidth="1"/>
    <col min="2" max="2" width="2.85546875" style="22" customWidth="1"/>
    <col min="3" max="3" width="47.28515625" style="22" customWidth="1"/>
    <col min="4" max="5" width="13.42578125" style="63" customWidth="1"/>
    <col min="6" max="16384" width="9.140625" style="22"/>
  </cols>
  <sheetData>
    <row r="1" spans="1:5" s="20" customFormat="1" ht="22.5" customHeight="1" x14ac:dyDescent="0.25">
      <c r="A1" s="17" t="s">
        <v>126</v>
      </c>
      <c r="B1" s="18"/>
      <c r="C1" s="19" t="s">
        <v>127</v>
      </c>
      <c r="D1" s="53" t="s">
        <v>128</v>
      </c>
      <c r="E1" s="53" t="s">
        <v>158</v>
      </c>
    </row>
    <row r="2" spans="1:5" x14ac:dyDescent="0.25">
      <c r="A2" s="21"/>
      <c r="B2" s="6"/>
      <c r="C2" s="7"/>
      <c r="D2" s="54"/>
      <c r="E2" s="54"/>
    </row>
    <row r="3" spans="1:5" x14ac:dyDescent="0.25">
      <c r="A3" s="21">
        <v>1110104</v>
      </c>
      <c r="B3" s="6"/>
      <c r="C3" s="6" t="s">
        <v>129</v>
      </c>
      <c r="D3" s="55">
        <f>SUM(D4:D6)</f>
        <v>85000</v>
      </c>
      <c r="E3" s="55">
        <f>SUM(E4:E6)</f>
        <v>55000</v>
      </c>
    </row>
    <row r="4" spans="1:5" s="20" customFormat="1" ht="15.75" customHeight="1" x14ac:dyDescent="0.25">
      <c r="A4" s="23"/>
      <c r="B4" s="24"/>
      <c r="C4" s="16" t="s">
        <v>130</v>
      </c>
      <c r="D4" s="56">
        <v>12000</v>
      </c>
      <c r="E4" s="56">
        <v>12000</v>
      </c>
    </row>
    <row r="5" spans="1:5" s="20" customFormat="1" x14ac:dyDescent="0.25">
      <c r="A5" s="23"/>
      <c r="B5" s="24"/>
      <c r="C5" s="25" t="s">
        <v>131</v>
      </c>
      <c r="D5" s="56">
        <v>13000</v>
      </c>
      <c r="E5" s="56">
        <f>13000+30000</f>
        <v>43000</v>
      </c>
    </row>
    <row r="6" spans="1:5" s="20" customFormat="1" ht="15" customHeight="1" x14ac:dyDescent="0.25">
      <c r="A6" s="23"/>
      <c r="B6" s="24"/>
      <c r="C6" s="16" t="s">
        <v>132</v>
      </c>
      <c r="D6" s="56">
        <v>60000</v>
      </c>
      <c r="E6" s="56">
        <v>0</v>
      </c>
    </row>
    <row r="7" spans="1:5" x14ac:dyDescent="0.25">
      <c r="A7" s="26"/>
      <c r="B7" s="10"/>
      <c r="C7" s="8"/>
      <c r="D7" s="57"/>
      <c r="E7" s="57"/>
    </row>
    <row r="8" spans="1:5" x14ac:dyDescent="0.25">
      <c r="A8" s="21">
        <v>1110109</v>
      </c>
      <c r="B8" s="6"/>
      <c r="C8" s="6" t="s">
        <v>133</v>
      </c>
      <c r="D8" s="55">
        <f>SUM(D9)</f>
        <v>300000</v>
      </c>
      <c r="E8" s="55">
        <f>SUM(E9)</f>
        <v>0</v>
      </c>
    </row>
    <row r="9" spans="1:5" x14ac:dyDescent="0.25">
      <c r="A9" s="27"/>
      <c r="B9" s="6"/>
      <c r="C9" s="8" t="s">
        <v>133</v>
      </c>
      <c r="D9" s="57">
        <v>300000</v>
      </c>
      <c r="E9" s="57">
        <v>0</v>
      </c>
    </row>
    <row r="10" spans="1:5" x14ac:dyDescent="0.25">
      <c r="A10" s="21"/>
      <c r="B10" s="6"/>
      <c r="C10" s="9"/>
      <c r="D10" s="57"/>
      <c r="E10" s="57"/>
    </row>
    <row r="11" spans="1:5" x14ac:dyDescent="0.25">
      <c r="A11" s="21">
        <v>1110118</v>
      </c>
      <c r="B11" s="6"/>
      <c r="C11" s="6" t="s">
        <v>134</v>
      </c>
      <c r="D11" s="55">
        <f>SUM(D12)</f>
        <v>150000</v>
      </c>
      <c r="E11" s="55">
        <f>SUM(E12)</f>
        <v>120000</v>
      </c>
    </row>
    <row r="12" spans="1:5" x14ac:dyDescent="0.25">
      <c r="A12" s="28"/>
      <c r="B12" s="6"/>
      <c r="C12" s="8" t="s">
        <v>134</v>
      </c>
      <c r="D12" s="57">
        <v>150000</v>
      </c>
      <c r="E12" s="57">
        <v>120000</v>
      </c>
    </row>
    <row r="13" spans="1:5" x14ac:dyDescent="0.25">
      <c r="A13" s="21"/>
      <c r="B13" s="6"/>
      <c r="C13" s="7"/>
      <c r="D13" s="57"/>
      <c r="E13" s="57"/>
    </row>
    <row r="14" spans="1:5" x14ac:dyDescent="0.25">
      <c r="A14" s="21">
        <v>1110121</v>
      </c>
      <c r="B14" s="6"/>
      <c r="C14" s="6" t="s">
        <v>135</v>
      </c>
      <c r="D14" s="58">
        <f>SUM(D15:D17)</f>
        <v>4500</v>
      </c>
      <c r="E14" s="58">
        <f>SUM(E15:E17)</f>
        <v>4500</v>
      </c>
    </row>
    <row r="15" spans="1:5" x14ac:dyDescent="0.25">
      <c r="A15" s="28"/>
      <c r="B15" s="6"/>
      <c r="C15" s="8" t="s">
        <v>159</v>
      </c>
      <c r="D15" s="57">
        <v>1500</v>
      </c>
      <c r="E15" s="57">
        <v>1500</v>
      </c>
    </row>
    <row r="16" spans="1:5" x14ac:dyDescent="0.25">
      <c r="A16" s="28"/>
      <c r="B16" s="6"/>
      <c r="C16" s="8" t="s">
        <v>136</v>
      </c>
      <c r="D16" s="57">
        <v>1000</v>
      </c>
      <c r="E16" s="57">
        <v>1000</v>
      </c>
    </row>
    <row r="17" spans="1:5" x14ac:dyDescent="0.25">
      <c r="A17" s="28"/>
      <c r="B17" s="6"/>
      <c r="C17" s="8" t="s">
        <v>137</v>
      </c>
      <c r="D17" s="57">
        <v>2000</v>
      </c>
      <c r="E17" s="57">
        <v>2000</v>
      </c>
    </row>
    <row r="18" spans="1:5" x14ac:dyDescent="0.25">
      <c r="A18" s="21"/>
      <c r="B18" s="6"/>
      <c r="C18" s="7"/>
      <c r="D18" s="57"/>
      <c r="E18" s="57"/>
    </row>
    <row r="19" spans="1:5" x14ac:dyDescent="0.25">
      <c r="A19" s="21">
        <v>1110124</v>
      </c>
      <c r="B19" s="6"/>
      <c r="C19" s="6" t="s">
        <v>123</v>
      </c>
      <c r="D19" s="55">
        <f>SUM(D20:D22)</f>
        <v>53000</v>
      </c>
      <c r="E19" s="55">
        <f>SUM(E20:E22)</f>
        <v>35000</v>
      </c>
    </row>
    <row r="20" spans="1:5" x14ac:dyDescent="0.25">
      <c r="A20" s="28"/>
      <c r="B20" s="6"/>
      <c r="C20" s="11" t="s">
        <v>123</v>
      </c>
      <c r="D20" s="57">
        <v>20000</v>
      </c>
      <c r="E20" s="57">
        <v>20000</v>
      </c>
    </row>
    <row r="21" spans="1:5" x14ac:dyDescent="0.25">
      <c r="A21" s="28"/>
      <c r="B21" s="6"/>
      <c r="C21" s="8" t="s">
        <v>138</v>
      </c>
      <c r="D21" s="57">
        <v>15000</v>
      </c>
      <c r="E21" s="57">
        <v>15000</v>
      </c>
    </row>
    <row r="22" spans="1:5" x14ac:dyDescent="0.25">
      <c r="A22" s="28"/>
      <c r="B22" s="6"/>
      <c r="C22" s="8" t="s">
        <v>139</v>
      </c>
      <c r="D22" s="57">
        <v>18000</v>
      </c>
      <c r="E22" s="57">
        <v>0</v>
      </c>
    </row>
    <row r="23" spans="1:5" x14ac:dyDescent="0.25">
      <c r="A23" s="21"/>
      <c r="B23" s="6"/>
      <c r="C23" s="8"/>
      <c r="D23" s="57"/>
      <c r="E23" s="57"/>
    </row>
    <row r="24" spans="1:5" x14ac:dyDescent="0.25">
      <c r="A24" s="21">
        <v>1110130</v>
      </c>
      <c r="B24" s="6"/>
      <c r="C24" s="6" t="s">
        <v>140</v>
      </c>
      <c r="D24" s="55">
        <f>SUM(D25:D28)</f>
        <v>50000</v>
      </c>
      <c r="E24" s="55">
        <f>SUM(E25:E28)</f>
        <v>154480</v>
      </c>
    </row>
    <row r="25" spans="1:5" x14ac:dyDescent="0.25">
      <c r="A25" s="28"/>
      <c r="B25" s="6"/>
      <c r="C25" s="8" t="s">
        <v>141</v>
      </c>
      <c r="D25" s="57">
        <v>40000</v>
      </c>
      <c r="E25" s="57">
        <v>30000</v>
      </c>
    </row>
    <row r="26" spans="1:5" x14ac:dyDescent="0.25">
      <c r="A26" s="28"/>
      <c r="B26" s="6"/>
      <c r="C26" s="8" t="s">
        <v>142</v>
      </c>
      <c r="D26" s="57">
        <v>10000</v>
      </c>
      <c r="E26" s="57">
        <v>41480</v>
      </c>
    </row>
    <row r="27" spans="1:5" x14ac:dyDescent="0.25">
      <c r="A27" s="28"/>
      <c r="B27" s="6"/>
      <c r="C27" s="8" t="s">
        <v>160</v>
      </c>
      <c r="D27" s="57">
        <v>0</v>
      </c>
      <c r="E27" s="57">
        <v>23000</v>
      </c>
    </row>
    <row r="28" spans="1:5" x14ac:dyDescent="0.25">
      <c r="A28" s="28"/>
      <c r="B28" s="6"/>
      <c r="C28" s="8" t="s">
        <v>161</v>
      </c>
      <c r="D28" s="57">
        <v>0</v>
      </c>
      <c r="E28" s="57">
        <v>60000</v>
      </c>
    </row>
    <row r="29" spans="1:5" x14ac:dyDescent="0.25">
      <c r="A29" s="21"/>
      <c r="B29" s="6"/>
      <c r="C29" s="12" t="s">
        <v>143</v>
      </c>
      <c r="D29" s="59">
        <f>D24+D19+D14+D11+D8+D3</f>
        <v>642500</v>
      </c>
      <c r="E29" s="59">
        <f>E24+E19+E14+E11+E8+E3</f>
        <v>368980</v>
      </c>
    </row>
    <row r="30" spans="1:5" x14ac:dyDescent="0.25">
      <c r="A30" s="49"/>
      <c r="B30" s="13"/>
      <c r="C30" s="14"/>
      <c r="D30" s="60"/>
      <c r="E30" s="60"/>
    </row>
    <row r="31" spans="1:5" x14ac:dyDescent="0.25">
      <c r="A31" s="49"/>
      <c r="B31" s="13"/>
      <c r="C31" s="14"/>
      <c r="D31" s="60"/>
      <c r="E31" s="60"/>
    </row>
    <row r="32" spans="1:5" x14ac:dyDescent="0.25">
      <c r="A32" s="21">
        <v>1110200</v>
      </c>
      <c r="B32" s="6"/>
      <c r="C32" s="6" t="s">
        <v>144</v>
      </c>
      <c r="D32" s="55">
        <f>SUM(D33:D35)</f>
        <v>40500</v>
      </c>
      <c r="E32" s="55">
        <f>SUM(E33:E35)</f>
        <v>25500</v>
      </c>
    </row>
    <row r="33" spans="1:5" x14ac:dyDescent="0.25">
      <c r="A33" s="28"/>
      <c r="B33" s="6"/>
      <c r="C33" s="8" t="s">
        <v>162</v>
      </c>
      <c r="D33" s="57">
        <v>25500</v>
      </c>
      <c r="E33" s="57">
        <v>25500</v>
      </c>
    </row>
    <row r="34" spans="1:5" x14ac:dyDescent="0.25">
      <c r="A34" s="28"/>
      <c r="B34" s="6"/>
      <c r="C34" s="8" t="s">
        <v>163</v>
      </c>
      <c r="D34" s="57">
        <v>5000</v>
      </c>
      <c r="E34" s="57">
        <v>0</v>
      </c>
    </row>
    <row r="35" spans="1:5" x14ac:dyDescent="0.25">
      <c r="A35" s="28"/>
      <c r="B35" s="6"/>
      <c r="C35" s="8" t="s">
        <v>145</v>
      </c>
      <c r="D35" s="57">
        <v>10000</v>
      </c>
      <c r="E35" s="57">
        <v>0</v>
      </c>
    </row>
    <row r="36" spans="1:5" x14ac:dyDescent="0.25">
      <c r="D36" s="61"/>
      <c r="E36" s="61"/>
    </row>
    <row r="37" spans="1:5" x14ac:dyDescent="0.25">
      <c r="A37" s="21">
        <v>1110203</v>
      </c>
      <c r="B37" s="6"/>
      <c r="C37" s="6" t="s">
        <v>164</v>
      </c>
      <c r="D37" s="55">
        <f>SUM(D38:D39)</f>
        <v>0</v>
      </c>
      <c r="E37" s="55">
        <f>SUM(E38:E39)</f>
        <v>5000</v>
      </c>
    </row>
    <row r="38" spans="1:5" x14ac:dyDescent="0.25">
      <c r="C38" s="8" t="s">
        <v>165</v>
      </c>
      <c r="D38" s="57">
        <v>0</v>
      </c>
      <c r="E38" s="57">
        <v>5000</v>
      </c>
    </row>
    <row r="39" spans="1:5" x14ac:dyDescent="0.25">
      <c r="D39" s="61"/>
      <c r="E39" s="61"/>
    </row>
    <row r="40" spans="1:5" x14ac:dyDescent="0.25">
      <c r="A40" s="21">
        <v>1110206</v>
      </c>
      <c r="B40" s="6"/>
      <c r="C40" s="6" t="s">
        <v>146</v>
      </c>
      <c r="D40" s="55">
        <f>SUM(D41:D42)</f>
        <v>11000</v>
      </c>
      <c r="E40" s="55">
        <f>SUM(E41:E42)</f>
        <v>0</v>
      </c>
    </row>
    <row r="41" spans="1:5" x14ac:dyDescent="0.25">
      <c r="A41" s="28"/>
      <c r="B41" s="6"/>
      <c r="C41" s="8" t="s">
        <v>147</v>
      </c>
      <c r="D41" s="57">
        <v>5000</v>
      </c>
      <c r="E41" s="57">
        <v>0</v>
      </c>
    </row>
    <row r="42" spans="1:5" x14ac:dyDescent="0.25">
      <c r="A42" s="28"/>
      <c r="B42" s="6"/>
      <c r="C42" s="8" t="s">
        <v>148</v>
      </c>
      <c r="D42" s="57">
        <v>6000</v>
      </c>
      <c r="E42" s="57">
        <v>0</v>
      </c>
    </row>
    <row r="43" spans="1:5" x14ac:dyDescent="0.25">
      <c r="A43" s="28"/>
      <c r="B43" s="6"/>
      <c r="C43" s="15"/>
      <c r="D43" s="57"/>
      <c r="E43" s="57"/>
    </row>
    <row r="44" spans="1:5" x14ac:dyDescent="0.25">
      <c r="A44" s="21">
        <v>1110219</v>
      </c>
      <c r="B44" s="6"/>
      <c r="C44" s="6" t="s">
        <v>149</v>
      </c>
      <c r="D44" s="55">
        <f>SUM(D45:D49)</f>
        <v>220000</v>
      </c>
      <c r="E44" s="55">
        <f>SUM(E45:E49)</f>
        <v>220000</v>
      </c>
    </row>
    <row r="45" spans="1:5" x14ac:dyDescent="0.25">
      <c r="A45" s="28"/>
      <c r="B45" s="6"/>
      <c r="C45" s="8" t="s">
        <v>150</v>
      </c>
      <c r="D45" s="57">
        <v>35000</v>
      </c>
      <c r="E45" s="57">
        <v>35000</v>
      </c>
    </row>
    <row r="46" spans="1:5" x14ac:dyDescent="0.25">
      <c r="A46" s="28"/>
      <c r="B46" s="6"/>
      <c r="C46" s="8" t="s">
        <v>151</v>
      </c>
      <c r="D46" s="57">
        <v>55000</v>
      </c>
      <c r="E46" s="57">
        <v>55000</v>
      </c>
    </row>
    <row r="47" spans="1:5" x14ac:dyDescent="0.25">
      <c r="A47" s="28"/>
      <c r="B47" s="6"/>
      <c r="C47" s="8" t="s">
        <v>152</v>
      </c>
      <c r="D47" s="57">
        <v>100000</v>
      </c>
      <c r="E47" s="57">
        <v>100000</v>
      </c>
    </row>
    <row r="48" spans="1:5" ht="15.75" customHeight="1" x14ac:dyDescent="0.25">
      <c r="A48" s="28"/>
      <c r="B48" s="6"/>
      <c r="C48" s="8" t="s">
        <v>153</v>
      </c>
      <c r="D48" s="57">
        <v>30000</v>
      </c>
      <c r="E48" s="57">
        <v>0</v>
      </c>
    </row>
    <row r="49" spans="1:8" ht="15.75" customHeight="1" x14ac:dyDescent="0.25">
      <c r="A49" s="28"/>
      <c r="B49" s="6"/>
      <c r="C49" s="8" t="s">
        <v>166</v>
      </c>
      <c r="D49" s="57">
        <v>0</v>
      </c>
      <c r="E49" s="57">
        <v>30000</v>
      </c>
    </row>
    <row r="50" spans="1:8" ht="15.75" customHeight="1" x14ac:dyDescent="0.25">
      <c r="A50" s="28"/>
      <c r="B50" s="6"/>
      <c r="C50" s="8"/>
      <c r="D50" s="57"/>
      <c r="E50" s="57"/>
    </row>
    <row r="51" spans="1:8" x14ac:dyDescent="0.25">
      <c r="A51" s="21">
        <v>1110224</v>
      </c>
      <c r="B51" s="6"/>
      <c r="C51" s="6" t="s">
        <v>154</v>
      </c>
      <c r="D51" s="55">
        <f>SUM(D52:D54)</f>
        <v>20000</v>
      </c>
      <c r="E51" s="55">
        <f>SUM(E52:E54)</f>
        <v>155000</v>
      </c>
    </row>
    <row r="52" spans="1:8" ht="15.75" customHeight="1" x14ac:dyDescent="0.25">
      <c r="A52" s="28"/>
      <c r="B52" s="6"/>
      <c r="C52" s="16" t="s">
        <v>155</v>
      </c>
      <c r="D52" s="56">
        <v>20000</v>
      </c>
      <c r="E52" s="56">
        <v>0</v>
      </c>
    </row>
    <row r="53" spans="1:8" ht="15.75" customHeight="1" x14ac:dyDescent="0.25">
      <c r="A53" s="28"/>
      <c r="B53" s="6"/>
      <c r="C53" s="16" t="s">
        <v>167</v>
      </c>
      <c r="D53" s="56">
        <v>0</v>
      </c>
      <c r="E53" s="56">
        <v>75000</v>
      </c>
    </row>
    <row r="54" spans="1:8" ht="15.75" customHeight="1" x14ac:dyDescent="0.25">
      <c r="A54" s="28"/>
      <c r="B54" s="6"/>
      <c r="C54" s="16" t="s">
        <v>168</v>
      </c>
      <c r="D54" s="56">
        <v>0</v>
      </c>
      <c r="E54" s="56">
        <v>80000</v>
      </c>
    </row>
    <row r="55" spans="1:8" x14ac:dyDescent="0.25">
      <c r="A55" s="21"/>
      <c r="B55" s="6"/>
      <c r="C55" s="12" t="s">
        <v>156</v>
      </c>
      <c r="D55" s="59">
        <f>D51+D44+D40+D32+D37</f>
        <v>291500</v>
      </c>
      <c r="E55" s="59">
        <f>E51+E44+E40+E32+E37</f>
        <v>405500</v>
      </c>
    </row>
    <row r="56" spans="1:8" x14ac:dyDescent="0.25">
      <c r="A56" s="21"/>
      <c r="B56" s="6"/>
      <c r="C56" s="12"/>
      <c r="D56" s="55"/>
      <c r="E56" s="55"/>
    </row>
    <row r="57" spans="1:8" x14ac:dyDescent="0.25">
      <c r="A57" s="21">
        <v>1110306</v>
      </c>
      <c r="B57" s="6"/>
      <c r="C57" s="6" t="s">
        <v>157</v>
      </c>
      <c r="D57" s="55">
        <v>0</v>
      </c>
      <c r="E57" s="55">
        <v>1154100</v>
      </c>
    </row>
    <row r="58" spans="1:8" x14ac:dyDescent="0.25">
      <c r="A58" s="21"/>
      <c r="B58" s="6"/>
      <c r="C58" s="12" t="s">
        <v>124</v>
      </c>
      <c r="D58" s="59">
        <f>SUM(D57)</f>
        <v>0</v>
      </c>
      <c r="E58" s="59">
        <f>SUM(E57)</f>
        <v>1154100</v>
      </c>
    </row>
    <row r="59" spans="1:8" x14ac:dyDescent="0.25">
      <c r="A59" s="30"/>
      <c r="B59" s="31"/>
      <c r="C59" s="8"/>
      <c r="D59" s="57"/>
      <c r="E59" s="57"/>
    </row>
    <row r="60" spans="1:8" s="32" customFormat="1" ht="15.75" thickBot="1" x14ac:dyDescent="0.3">
      <c r="A60" s="50"/>
      <c r="B60" s="51"/>
      <c r="C60" s="52" t="s">
        <v>125</v>
      </c>
      <c r="D60" s="62">
        <f>D55+D29+D57</f>
        <v>934000</v>
      </c>
      <c r="E60" s="62">
        <f>E55+E29+E57</f>
        <v>1928580</v>
      </c>
      <c r="F60" s="22"/>
      <c r="G60" s="22"/>
      <c r="H60" s="22"/>
    </row>
    <row r="61" spans="1:8" s="32" customFormat="1" x14ac:dyDescent="0.25">
      <c r="A61" s="29"/>
      <c r="B61" s="22"/>
      <c r="C61" s="22"/>
      <c r="D61" s="61"/>
      <c r="E61" s="61"/>
      <c r="F61" s="22"/>
      <c r="G61" s="22"/>
      <c r="H61" s="22"/>
    </row>
  </sheetData>
  <pageMargins left="0.51181102362204722" right="0.11811023622047245" top="0.74803149606299213" bottom="0.74803149606299213" header="0.31496062992125984" footer="0.31496062992125984"/>
  <pageSetup paperSize="9" scale="95" firstPageNumber="34" orientation="portrait" useFirstPageNumber="1" r:id="rId1"/>
  <headerFooter>
    <oddHeader>&amp;CPiano degli Investimenti</oddHeader>
    <oddFooter>&amp;C&amp;P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Conto Econ.Riclas 2024</vt:lpstr>
      <vt:lpstr>Piano Investimenti 2024</vt:lpstr>
      <vt:lpstr>'Conto Econ.Riclas 2024'!Area_stampa</vt:lpstr>
      <vt:lpstr>'Piano Investimenti 2024'!Area_stampa</vt:lpstr>
      <vt:lpstr>'Conto Econ.Riclas 2024'!Titoli_stampa</vt:lpstr>
      <vt:lpstr>'Piano Investimenti 2024'!Titoli_stampa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Bonini Patrizia</dc:creator>
  <cp:lastModifiedBy>Vezzani Enrica</cp:lastModifiedBy>
  <cp:lastPrinted>2024-01-03T14:43:40Z</cp:lastPrinted>
  <dcterms:created xsi:type="dcterms:W3CDTF">2023-12-15T13:21:25Z</dcterms:created>
  <dcterms:modified xsi:type="dcterms:W3CDTF">2024-01-18T07:48:35Z</dcterms:modified>
</cp:coreProperties>
</file>