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miliacentrale\Bilancio e CoAN\Bilanci Emiliacentrale\BILANCIO 2018\QUADRI CONTABILI\"/>
    </mc:Choice>
  </mc:AlternateContent>
  <bookViews>
    <workbookView xWindow="0" yWindow="0" windowWidth="20490" windowHeight="6330" activeTab="1" xr2:uid="{C4BDAE04-B3CB-413C-9695-B9CF8B194F1B}"/>
  </bookViews>
  <sheets>
    <sheet name="Conto Econom. 2018 " sheetId="1" r:id="rId1"/>
    <sheet name="Piano Investimenti 2018 " sheetId="3" r:id="rId2"/>
  </sheets>
  <definedNames>
    <definedName name="_xlnm.Print_Titles" localSheetId="0">'Conto Econom. 2018 '!$1:$1</definedName>
    <definedName name="_xlnm.Print_Titles" localSheetId="1">'Piano Investimenti 2018 '!$1:$1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3" l="1"/>
  <c r="E70" i="3"/>
  <c r="E73" i="3" s="1"/>
  <c r="E77" i="3" s="1"/>
  <c r="D70" i="3"/>
  <c r="F62" i="3"/>
  <c r="F73" i="3" s="1"/>
  <c r="F77" i="3" s="1"/>
  <c r="E62" i="3"/>
  <c r="D62" i="3"/>
  <c r="D73" i="3" s="1"/>
  <c r="D77" i="3" s="1"/>
  <c r="F59" i="3"/>
  <c r="E59" i="3"/>
  <c r="D59" i="3"/>
  <c r="F55" i="3"/>
  <c r="E55" i="3"/>
  <c r="D55" i="3"/>
  <c r="F43" i="3"/>
  <c r="E43" i="3"/>
  <c r="D43" i="3"/>
  <c r="F37" i="3"/>
  <c r="E37" i="3"/>
  <c r="E41" i="3" s="1"/>
  <c r="D37" i="3"/>
  <c r="F33" i="3"/>
  <c r="F41" i="3" s="1"/>
  <c r="E33" i="3"/>
  <c r="D33" i="3"/>
  <c r="D41" i="3" s="1"/>
  <c r="F28" i="3"/>
  <c r="E28" i="3"/>
  <c r="D28" i="3"/>
  <c r="F24" i="3"/>
  <c r="E24" i="3"/>
  <c r="D24" i="3"/>
  <c r="F21" i="3"/>
  <c r="E21" i="3"/>
  <c r="D21" i="3"/>
  <c r="F16" i="3"/>
  <c r="E16" i="3"/>
  <c r="D16" i="3"/>
  <c r="F13" i="3"/>
  <c r="E13" i="3"/>
  <c r="D13" i="3"/>
  <c r="F8" i="3"/>
  <c r="E8" i="3"/>
  <c r="D8" i="3"/>
  <c r="F5" i="3"/>
  <c r="E5" i="3"/>
  <c r="D5" i="3"/>
  <c r="E173" i="1" l="1"/>
  <c r="E172" i="1"/>
  <c r="E168" i="1"/>
  <c r="E161" i="1"/>
  <c r="E160" i="1"/>
  <c r="E159" i="1"/>
  <c r="E158" i="1"/>
  <c r="E153" i="1"/>
  <c r="E151" i="1"/>
  <c r="E150" i="1"/>
  <c r="E146" i="1"/>
  <c r="E145" i="1"/>
  <c r="E139" i="1"/>
  <c r="E137" i="1"/>
  <c r="E135" i="1"/>
  <c r="E133" i="1"/>
  <c r="E132" i="1"/>
  <c r="E130" i="1"/>
  <c r="E127" i="1"/>
  <c r="E126" i="1"/>
  <c r="E124" i="1"/>
  <c r="E119" i="1"/>
  <c r="E117" i="1"/>
  <c r="E114" i="1"/>
  <c r="E113" i="1"/>
  <c r="E112" i="1"/>
  <c r="E111" i="1"/>
  <c r="E110" i="1"/>
  <c r="E109" i="1"/>
  <c r="E108" i="1"/>
  <c r="E107" i="1"/>
  <c r="E106" i="1"/>
  <c r="E105" i="1"/>
  <c r="E102" i="1"/>
  <c r="E101" i="1"/>
  <c r="E100" i="1"/>
  <c r="E99" i="1"/>
  <c r="E97" i="1"/>
  <c r="E96" i="1"/>
  <c r="E95" i="1"/>
  <c r="E94" i="1"/>
  <c r="E93" i="1"/>
  <c r="E92" i="1"/>
  <c r="E91" i="1"/>
  <c r="E90" i="1"/>
  <c r="E89" i="1"/>
  <c r="E86" i="1"/>
  <c r="E84" i="1"/>
  <c r="E83" i="1"/>
  <c r="E82" i="1"/>
  <c r="E81" i="1"/>
  <c r="E56" i="1"/>
  <c r="E57" i="1"/>
  <c r="E58" i="1"/>
  <c r="E59" i="1"/>
  <c r="E60" i="1"/>
  <c r="E61" i="1"/>
  <c r="E76" i="1"/>
  <c r="E74" i="1" l="1"/>
  <c r="E72" i="1"/>
  <c r="E67" i="1"/>
  <c r="E65" i="1"/>
  <c r="E62" i="1"/>
  <c r="E55" i="1"/>
  <c r="E52" i="1"/>
  <c r="E49" i="1"/>
  <c r="E46" i="1"/>
  <c r="E34" i="1"/>
  <c r="E26" i="1"/>
  <c r="E24" i="1"/>
  <c r="E23" i="1"/>
  <c r="E22" i="1"/>
  <c r="E19" i="1"/>
  <c r="E18" i="1"/>
  <c r="E16" i="1"/>
  <c r="E13" i="1"/>
  <c r="E12" i="1"/>
  <c r="E11" i="1"/>
  <c r="E10" i="1"/>
</calcChain>
</file>

<file path=xl/sharedStrings.xml><?xml version="1.0" encoding="utf-8"?>
<sst xmlns="http://schemas.openxmlformats.org/spreadsheetml/2006/main" count="242" uniqueCount="196">
  <si>
    <t>C O N T O     E C O N O M I C O</t>
  </si>
  <si>
    <t>bdg 2018</t>
  </si>
  <si>
    <t>bdg 2017</t>
  </si>
  <si>
    <t>scostamento 2018/2017</t>
  </si>
  <si>
    <t>scost. %</t>
  </si>
  <si>
    <t/>
  </si>
  <si>
    <t>GESTIONE CARATTERISTICA</t>
  </si>
  <si>
    <t>Ricavi e proventi della gestione ordinaria</t>
  </si>
  <si>
    <t>Contributi consortili ORDINARI per gestione, esercizio, manutenzione opere</t>
  </si>
  <si>
    <t>Contributo Idraulico</t>
  </si>
  <si>
    <t>contributo idraulico terreni</t>
  </si>
  <si>
    <t>contributo idraulico fabbricati</t>
  </si>
  <si>
    <t>contributo idraulico vie di comunicazione</t>
  </si>
  <si>
    <t>Totale contributo idraulico</t>
  </si>
  <si>
    <t>Contributo Irrigazione</t>
  </si>
  <si>
    <t>Contributo irriguo</t>
  </si>
  <si>
    <t>Contributo Irrigazione speciale (risaia, bacini ittici, ecc.)</t>
  </si>
  <si>
    <t>Contributi irriguo - irrigazione speciale</t>
  </si>
  <si>
    <t>Totale Contributi irrigui</t>
  </si>
  <si>
    <t>Contributo montagna</t>
  </si>
  <si>
    <t>contributo montagna terreni</t>
  </si>
  <si>
    <t>contributo montagna fabbricati</t>
  </si>
  <si>
    <t>contributo montagna vie di comunicazione</t>
  </si>
  <si>
    <t>acquedotti rurali</t>
  </si>
  <si>
    <t>Totale Contributi montagna</t>
  </si>
  <si>
    <t>Contributo Ambientale</t>
  </si>
  <si>
    <t>contributo ambientale terreni</t>
  </si>
  <si>
    <t>contributo ambientale fabbricati</t>
  </si>
  <si>
    <t>contributo ambientale vie di comunicazione</t>
  </si>
  <si>
    <t>Totale Contributi ambientali</t>
  </si>
  <si>
    <t>Contributi consortili ORDINARI per gestione, esercizio,manutenzione opere</t>
  </si>
  <si>
    <t>Contributi STRAORDINARI ammortamento mutui</t>
  </si>
  <si>
    <t>contrib.Amm.Mutui - Idraulico terreni</t>
  </si>
  <si>
    <t>contrib.Amm.Mutui - Idraulico fabbricati</t>
  </si>
  <si>
    <t>contrib.Amm.Mutui - Idr.Vie di comunicazione</t>
  </si>
  <si>
    <t>contrib.Amm.Mutui - Irrigazione</t>
  </si>
  <si>
    <t>contrib.Amm.Mutui - Montagna terreni</t>
  </si>
  <si>
    <t>contrib.Amm.Mutui - Montagna fabbricati</t>
  </si>
  <si>
    <t>contrib.Amm.Mutui - Montagna vie di com.</t>
  </si>
  <si>
    <t>Totale contributi STRAORDINARI ammortamento mutui</t>
  </si>
  <si>
    <t>Totale contributi CONSORTILI</t>
  </si>
  <si>
    <t>Canoni per licenze e concessioni</t>
  </si>
  <si>
    <t>Contributi pubblici gestione ordinaria</t>
  </si>
  <si>
    <t>Contributi attività corrente e in conto interesse</t>
  </si>
  <si>
    <t>Ricavi e proventi vari da attività ordinaria caratteristica</t>
  </si>
  <si>
    <t>Proventi da attività personale dipendente</t>
  </si>
  <si>
    <t>Rimborso oneri per attività di derivazione irrigua svolte in convenzione</t>
  </si>
  <si>
    <t>rimborso oneri per attivita' svolte per enti pubblici</t>
  </si>
  <si>
    <t>rimborso oneri per attivita' svolte per consorziati o terzi</t>
  </si>
  <si>
    <t>proventi da energia da fonti rinnovabili</t>
  </si>
  <si>
    <t>recuperi vari e rimborsi</t>
  </si>
  <si>
    <t>altri ricavi e proventi caratteristici</t>
  </si>
  <si>
    <t>Totale ricavi e proventi vari da attività ordinaria caratteristica</t>
  </si>
  <si>
    <t>Utilizzo accantonamenti</t>
  </si>
  <si>
    <t>Totale ricavi e proventi della gestione ordinaria</t>
  </si>
  <si>
    <t>Ricavi e proventi dalla realizzazione nuove opere e manutenzioni straordinarie</t>
  </si>
  <si>
    <t>Contributi per esecuzione e manutenzione straordinaria opere pubbliche</t>
  </si>
  <si>
    <t>Finanziamenti sui lavori</t>
  </si>
  <si>
    <t>finanziamento di terzi sui lavori</t>
  </si>
  <si>
    <t>finanziamento consortile sui lavori</t>
  </si>
  <si>
    <t>Totale finanziamenti sui lavori</t>
  </si>
  <si>
    <t>Totale Ricavi gestione caratteristica</t>
  </si>
  <si>
    <t>Costi della gestione ordinaria</t>
  </si>
  <si>
    <t>Costo del personale</t>
  </si>
  <si>
    <t>Costo del personale operativo</t>
  </si>
  <si>
    <t>Costo del personale dirigente</t>
  </si>
  <si>
    <t>Costo del personale impiegato</t>
  </si>
  <si>
    <t>Costo personale in quiescenza</t>
  </si>
  <si>
    <t>Incentivi alla progettazione lavori FINANZIAMENTO PROPRIO</t>
  </si>
  <si>
    <t>Totale costi personale</t>
  </si>
  <si>
    <t>Costi tecnici</t>
  </si>
  <si>
    <t>Costi tecnici per manutenzione ed espurgo reti</t>
  </si>
  <si>
    <t>Manutenzione fabbricati impianti ed abitazioni</t>
  </si>
  <si>
    <t>Gestione officine e magazzini tecnici</t>
  </si>
  <si>
    <t>Manutenzione elettrom.impianti e gruppi elettrogeni</t>
  </si>
  <si>
    <t>Man. telerilevam. e ponteradio</t>
  </si>
  <si>
    <t>Gestione imp.fonti rinnovabili</t>
  </si>
  <si>
    <t>Energia elettrica funzionamento impianti</t>
  </si>
  <si>
    <t>Gestione automezzi e mezzi d'opera</t>
  </si>
  <si>
    <t>Canoni passivi</t>
  </si>
  <si>
    <t>Contributi consorzio 2°</t>
  </si>
  <si>
    <t>Costi tecnici generali</t>
  </si>
  <si>
    <t>Quota ammortamento lavori capitalizzati</t>
  </si>
  <si>
    <t>Costi tecnici generali AGRONOMICI</t>
  </si>
  <si>
    <t>Totale costi tecnici</t>
  </si>
  <si>
    <t>Costi amministrativi</t>
  </si>
  <si>
    <t>Locazione, gestione, funzionamento locali uso uffici</t>
  </si>
  <si>
    <t>Funzionamento Organi consortili</t>
  </si>
  <si>
    <t>Partecipazione a enti e associazioni</t>
  </si>
  <si>
    <t>Spese legali amm.consulenze</t>
  </si>
  <si>
    <t>Assicurazioni diverse</t>
  </si>
  <si>
    <t>Informatica e servizi in outsourcing</t>
  </si>
  <si>
    <t>Attività di comunicazione e spese di rappresentanza</t>
  </si>
  <si>
    <t>Servizi di tenuta Catasto e di Riscossione</t>
  </si>
  <si>
    <t>Certificazione di qualità</t>
  </si>
  <si>
    <t>Totale costi amministrativi</t>
  </si>
  <si>
    <t>Accantonamenti</t>
  </si>
  <si>
    <t>Accantonamenti ed ammortamento costi capitalizzati</t>
  </si>
  <si>
    <t>Totale costi Gestione Ordinaria</t>
  </si>
  <si>
    <t>Costi della gestione Nuove opere e manut.straordinarie</t>
  </si>
  <si>
    <t>Nuove opere e man.str.con finanziam.PROPRIO</t>
  </si>
  <si>
    <t>Nuove opere e manut.staordinarie</t>
  </si>
  <si>
    <t>Espropri ed occupazioni temporanee</t>
  </si>
  <si>
    <t>Progettazione, direzione lavori  e costi accessori</t>
  </si>
  <si>
    <t>Totale nuove opere fin.PROPRIO</t>
  </si>
  <si>
    <t>Nuove opere e man.str.con finanziam.TERZI</t>
  </si>
  <si>
    <t>Totale nuove opere fin.TERZI</t>
  </si>
  <si>
    <t>Totale Nuove opere e manut.straordinarie</t>
  </si>
  <si>
    <t>Totale costi gestione caratteristica</t>
  </si>
  <si>
    <t>RISULTATO GESTIONE CARATTERISTICA</t>
  </si>
  <si>
    <t>GESTIONE FINANZIARIA</t>
  </si>
  <si>
    <t>Proventi finanziari</t>
  </si>
  <si>
    <t>Proventi finanziari a medio/lungo termine</t>
  </si>
  <si>
    <t>Proventi finanziari a breve termine</t>
  </si>
  <si>
    <t>Totale proventi finanziari</t>
  </si>
  <si>
    <t>Oneri finanziari</t>
  </si>
  <si>
    <t>Oneri finanziari su finanziamento medio</t>
  </si>
  <si>
    <t>Oneri finanziari correnti</t>
  </si>
  <si>
    <t>Totale Oneri finanziari</t>
  </si>
  <si>
    <t>RISULTATO GESTIONE FINANZIARIA</t>
  </si>
  <si>
    <t>GESTIONE ACCESSORIA E STRAORDINARIA</t>
  </si>
  <si>
    <t>Proventi accessori e straordinari</t>
  </si>
  <si>
    <t>Proventi da locazione beni immobili</t>
  </si>
  <si>
    <t>rimborsi da assicurazioni per sinistri</t>
  </si>
  <si>
    <t>Altri proventi accessori e straordinari</t>
  </si>
  <si>
    <t>Totale proventi accessori e straordinari</t>
  </si>
  <si>
    <t>Costi per attività accessorie e straordinarie</t>
  </si>
  <si>
    <t>Minusvalenze da realizzo e sopravvenienze passive</t>
  </si>
  <si>
    <t>Altri costi per attività accessorie e straordinarie</t>
  </si>
  <si>
    <t>Totale Costi per attività accessorie e straordinarie</t>
  </si>
  <si>
    <t>RISULTATI GESTIONE ACCESSORIA E STRAORDINARIA</t>
  </si>
  <si>
    <t>GESTIONE TRIBUTARIA</t>
  </si>
  <si>
    <t>Imposte e tasse</t>
  </si>
  <si>
    <t>Imposte e Tasse</t>
  </si>
  <si>
    <t>RISULTATO GESTIONE TRIBUTARIA</t>
  </si>
  <si>
    <t>RISULTATO ECONOMICO</t>
  </si>
  <si>
    <t>Attrezzatura tecnica</t>
  </si>
  <si>
    <t>Impianti e macchinari</t>
  </si>
  <si>
    <t>TOTALE IMMOBILIZZAZIONI</t>
  </si>
  <si>
    <t>Conto</t>
  </si>
  <si>
    <t>Descrizione</t>
  </si>
  <si>
    <t>Preventivo     2018</t>
  </si>
  <si>
    <t>Preconsuntivo     2017</t>
  </si>
  <si>
    <t>Preventivo     2017</t>
  </si>
  <si>
    <t>Terreni</t>
  </si>
  <si>
    <t>Fabbricati</t>
  </si>
  <si>
    <t>Acqusito capannone centro operativo Bibbiano</t>
  </si>
  <si>
    <t>Manutenzione Straord. Fabbricati Propri</t>
  </si>
  <si>
    <t>Manutenzione Straord. Fabbricati Proprietà</t>
  </si>
  <si>
    <t>Adeguamento impianto antincendio archivi SEDE</t>
  </si>
  <si>
    <t>Adeguamento antincendio archivi centro operativo Bibbiano</t>
  </si>
  <si>
    <t>Mezzi d'opera</t>
  </si>
  <si>
    <t>Adeguamento sistema di telecontrollo</t>
  </si>
  <si>
    <t>Misuratore di portata a Cerezzola - quota CBEC</t>
  </si>
  <si>
    <t>Realizzazione n. 3 pozzi area Val d'Enza</t>
  </si>
  <si>
    <t>Automezzi</t>
  </si>
  <si>
    <t xml:space="preserve">Mobili, arredi e macchine d'ufficio </t>
  </si>
  <si>
    <t>Mobili e arredi per Condomio V.Chierici</t>
  </si>
  <si>
    <t>Mobili, arredi e macchine d'ufficio</t>
  </si>
  <si>
    <t>Attrezzatura di sicurezza</t>
  </si>
  <si>
    <t>Strumento GPS per rilievi topografici</t>
  </si>
  <si>
    <t xml:space="preserve">Immobilizzazioni materiali in corso </t>
  </si>
  <si>
    <t>Centrale Fornace</t>
  </si>
  <si>
    <t>Centrale idroelettrica Luceria sul C/Enza</t>
  </si>
  <si>
    <t>Hardware</t>
  </si>
  <si>
    <t>Acquisto Hw</t>
  </si>
  <si>
    <t>Piattaforma localizzazione satellitare EVOGPS-WEB</t>
  </si>
  <si>
    <t xml:space="preserve">Acquisto nuovi Server </t>
  </si>
  <si>
    <t>Totale immobilizzazioni materiali</t>
  </si>
  <si>
    <t>Software generali</t>
  </si>
  <si>
    <t>Sviluppo Gekob</t>
  </si>
  <si>
    <t>SW controllo log</t>
  </si>
  <si>
    <t>Sw controllo gestione risorse informatiche</t>
  </si>
  <si>
    <t>Piattaforma per sw Maggioli-NAV</t>
  </si>
  <si>
    <t>Licenze Window Server 2016</t>
  </si>
  <si>
    <t>Adeguamento rete</t>
  </si>
  <si>
    <t>Sw CRM Capacitas</t>
  </si>
  <si>
    <t>Sw Trasparenza</t>
  </si>
  <si>
    <t>Implementaz. NAV e EDOK</t>
  </si>
  <si>
    <t>Software amministrativi</t>
  </si>
  <si>
    <t>Implementazioni Nav</t>
  </si>
  <si>
    <t>Ufficio Web : personalizzazione</t>
  </si>
  <si>
    <t>Software tecnici</t>
  </si>
  <si>
    <t>Programma ACCA per adeguamento codici appalti</t>
  </si>
  <si>
    <t>Manutenzione Straordinaria impianti di  Terzi</t>
  </si>
  <si>
    <t xml:space="preserve">Manutenzione straordinaria fabbricati demaniali </t>
  </si>
  <si>
    <t>Manut.straordinaria tubazione GR1 Pratazzola</t>
  </si>
  <si>
    <t>Sostituzione variatore di frequenza impianti</t>
  </si>
  <si>
    <t>Sostituzione vetrate Boretto Vecchio</t>
  </si>
  <si>
    <t>Rifacimento 2-3 paratoia P.Pietra</t>
  </si>
  <si>
    <t>Manut.straord. Cabina Elettrica Cartoccio, 1 piano</t>
  </si>
  <si>
    <t>Costi capitalizzati</t>
  </si>
  <si>
    <t>Incarichi interventi vari - causa sisma 2012</t>
  </si>
  <si>
    <t>Elezioni Consortili</t>
  </si>
  <si>
    <t>Totale  immobilizzazioni immateriali</t>
  </si>
  <si>
    <t>Partecipazione societarie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</si>
</sst>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</cellStyleXfs>
  <cellXfs count="62">
    <xf numFmtId="0" fontId="0" fillId="0" borderId="0" xfId="0"/>
    <xf numFmtId="49" fontId="3" fillId="0" borderId="1" xfId="0" applyNumberFormat="1" applyFont="1" applyBorder="1"/>
    <xf numFmtId="49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49" fontId="0" fillId="0" borderId="0" xfId="0" applyNumberFormat="1"/>
    <xf numFmtId="49" fontId="4" fillId="0" borderId="0" xfId="0" applyNumberFormat="1" applyFont="1"/>
    <xf numFmtId="0" fontId="4" fillId="0" borderId="0" xfId="0" applyFont="1"/>
    <xf numFmtId="49" fontId="5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10" fontId="0" fillId="0" borderId="0" xfId="1" applyNumberFormat="1" applyFont="1"/>
    <xf numFmtId="4" fontId="4" fillId="0" borderId="0" xfId="0" applyNumberFormat="1" applyFont="1"/>
    <xf numFmtId="10" fontId="4" fillId="0" borderId="0" xfId="1" applyNumberFormat="1" applyFont="1"/>
    <xf numFmtId="49" fontId="5" fillId="0" borderId="0" xfId="0" applyNumberFormat="1" applyFont="1" applyAlignment="1">
      <alignment vertical="top" wrapText="1"/>
    </xf>
    <xf numFmtId="10" fontId="4" fillId="0" borderId="0" xfId="1" applyNumberFormat="1" applyFont="1" applyAlignment="1">
      <alignment vertical="top"/>
    </xf>
    <xf numFmtId="0" fontId="0" fillId="0" borderId="0" xfId="0" applyAlignment="1">
      <alignment vertical="top" wrapText="1"/>
    </xf>
    <xf numFmtId="10" fontId="0" fillId="0" borderId="0" xfId="1" applyNumberFormat="1" applyFont="1" applyAlignment="1">
      <alignment vertical="top" wrapText="1"/>
    </xf>
    <xf numFmtId="49" fontId="5" fillId="0" borderId="0" xfId="0" applyNumberFormat="1" applyFont="1"/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/>
    <xf numFmtId="0" fontId="0" fillId="0" borderId="0" xfId="0" applyAlignment="1"/>
    <xf numFmtId="49" fontId="4" fillId="0" borderId="1" xfId="0" applyNumberFormat="1" applyFont="1" applyBorder="1"/>
    <xf numFmtId="0" fontId="0" fillId="0" borderId="1" xfId="0" applyBorder="1"/>
    <xf numFmtId="0" fontId="0" fillId="0" borderId="0" xfId="0" applyBorder="1"/>
    <xf numFmtId="0" fontId="0" fillId="0" borderId="0" xfId="0"/>
    <xf numFmtId="0" fontId="4" fillId="0" borderId="0" xfId="0" applyFont="1"/>
    <xf numFmtId="4" fontId="0" fillId="0" borderId="0" xfId="0" applyNumberFormat="1"/>
    <xf numFmtId="4" fontId="4" fillId="0" borderId="0" xfId="0" applyNumberFormat="1" applyFont="1"/>
    <xf numFmtId="0" fontId="4" fillId="0" borderId="1" xfId="0" applyFont="1" applyBorder="1"/>
    <xf numFmtId="2" fontId="4" fillId="0" borderId="0" xfId="0" applyNumberFormat="1" applyFont="1"/>
    <xf numFmtId="0" fontId="4" fillId="0" borderId="1" xfId="2" applyFont="1" applyFill="1" applyBorder="1" applyAlignment="1">
      <alignment horizontal="left" vertical="top" wrapText="1"/>
    </xf>
    <xf numFmtId="0" fontId="7" fillId="0" borderId="1" xfId="2" applyFont="1" applyFill="1" applyBorder="1" applyAlignment="1">
      <alignment horizontal="left" vertical="top" wrapText="1"/>
    </xf>
    <xf numFmtId="4" fontId="4" fillId="0" borderId="1" xfId="2" applyNumberFormat="1" applyFont="1" applyFill="1" applyBorder="1" applyAlignment="1">
      <alignment horizontal="center" wrapText="1"/>
    </xf>
    <xf numFmtId="0" fontId="1" fillId="0" borderId="0" xfId="3"/>
    <xf numFmtId="0" fontId="7" fillId="0" borderId="0" xfId="2" applyFont="1" applyFill="1" applyBorder="1" applyAlignment="1">
      <alignment horizontal="left" vertical="top" wrapText="1"/>
    </xf>
    <xf numFmtId="4" fontId="7" fillId="0" borderId="0" xfId="2" applyNumberFormat="1" applyFont="1" applyFill="1" applyBorder="1" applyAlignment="1">
      <alignment horizontal="center" wrapText="1"/>
    </xf>
    <xf numFmtId="0" fontId="7" fillId="0" borderId="0" xfId="2" applyFont="1" applyFill="1" applyBorder="1" applyAlignment="1"/>
    <xf numFmtId="0" fontId="7" fillId="0" borderId="0" xfId="2" applyFont="1" applyFill="1" applyBorder="1"/>
    <xf numFmtId="4" fontId="7" fillId="0" borderId="0" xfId="2" applyNumberFormat="1" applyFont="1" applyFill="1" applyBorder="1"/>
    <xf numFmtId="0" fontId="8" fillId="0" borderId="0" xfId="2" applyFont="1" applyFill="1" applyBorder="1" applyAlignment="1">
      <alignment horizontal="left" vertical="top" wrapText="1"/>
    </xf>
    <xf numFmtId="4" fontId="8" fillId="0" borderId="0" xfId="2" applyNumberFormat="1" applyFont="1" applyFill="1" applyBorder="1" applyAlignment="1">
      <alignment horizontal="center" wrapText="1"/>
    </xf>
    <xf numFmtId="0" fontId="9" fillId="0" borderId="0" xfId="2" applyFont="1" applyFill="1" applyBorder="1"/>
    <xf numFmtId="4" fontId="9" fillId="0" borderId="0" xfId="2" applyNumberFormat="1" applyFont="1" applyFill="1" applyBorder="1"/>
    <xf numFmtId="4" fontId="10" fillId="0" borderId="0" xfId="2" applyNumberFormat="1" applyFont="1" applyFill="1" applyBorder="1" applyAlignment="1"/>
    <xf numFmtId="0" fontId="10" fillId="0" borderId="0" xfId="4" applyFont="1" applyFill="1" applyBorder="1"/>
    <xf numFmtId="0" fontId="7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vertical="top" wrapText="1"/>
    </xf>
    <xf numFmtId="4" fontId="9" fillId="0" borderId="0" xfId="2" applyNumberFormat="1" applyFont="1" applyFill="1" applyBorder="1" applyAlignment="1">
      <alignment vertical="top"/>
    </xf>
    <xf numFmtId="0" fontId="1" fillId="0" borderId="0" xfId="3" applyAlignment="1">
      <alignment vertical="top"/>
    </xf>
    <xf numFmtId="4" fontId="9" fillId="0" borderId="0" xfId="2" applyNumberFormat="1" applyFont="1" applyFill="1" applyBorder="1" applyAlignment="1"/>
    <xf numFmtId="0" fontId="10" fillId="0" borderId="0" xfId="2" applyFont="1" applyFill="1" applyBorder="1" applyAlignment="1"/>
    <xf numFmtId="0" fontId="7" fillId="0" borderId="0" xfId="2" applyFont="1" applyFill="1" applyBorder="1" applyAlignment="1">
      <alignment horizontal="right"/>
    </xf>
    <xf numFmtId="4" fontId="7" fillId="0" borderId="2" xfId="2" applyNumberFormat="1" applyFont="1" applyFill="1" applyBorder="1"/>
    <xf numFmtId="0" fontId="11" fillId="0" borderId="0" xfId="2" applyFont="1" applyFill="1" applyBorder="1" applyAlignment="1">
      <alignment vertical="top"/>
    </xf>
    <xf numFmtId="0" fontId="12" fillId="0" borderId="0" xfId="2" applyFont="1" applyFill="1" applyBorder="1" applyAlignment="1">
      <alignment vertical="top"/>
    </xf>
    <xf numFmtId="4" fontId="12" fillId="0" borderId="0" xfId="2" applyNumberFormat="1" applyFont="1" applyFill="1" applyBorder="1" applyAlignment="1">
      <alignment vertical="top"/>
    </xf>
    <xf numFmtId="0" fontId="12" fillId="0" borderId="0" xfId="3" applyFont="1" applyAlignment="1">
      <alignment vertical="top"/>
    </xf>
    <xf numFmtId="4" fontId="10" fillId="0" borderId="0" xfId="2" applyNumberFormat="1" applyFont="1" applyFill="1" applyBorder="1" applyAlignment="1">
      <alignment horizontal="right"/>
    </xf>
    <xf numFmtId="0" fontId="10" fillId="0" borderId="0" xfId="3" applyFont="1"/>
    <xf numFmtId="4" fontId="7" fillId="0" borderId="3" xfId="2" applyNumberFormat="1" applyFont="1" applyFill="1" applyBorder="1"/>
    <xf numFmtId="4" fontId="1" fillId="0" borderId="0" xfId="3" applyNumberFormat="1"/>
  </cellXfs>
  <cellStyles count="5">
    <cellStyle name="Normale" xfId="0" builtinId="0"/>
    <cellStyle name="Normale 2" xfId="3" xr:uid="{6B20F78D-2453-41D4-ACB7-D30EEB39C425}"/>
    <cellStyle name="Normale 2 2" xfId="2" xr:uid="{8EC1968C-1EB6-498F-95AF-191D760614EF}"/>
    <cellStyle name="Normale 6" xfId="4" xr:uid="{3DC9ADA0-A23F-4EC3-B2AA-9D4B57641E02}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FC810-3A32-4B96-A57F-9400BD39CCFA}">
  <sheetPr>
    <tabColor rgb="FF92D050"/>
  </sheetPr>
  <dimension ref="A1:G178"/>
  <sheetViews>
    <sheetView workbookViewId="0">
      <pane ySplit="1" topLeftCell="A163" activePane="bottomLeft" state="frozen"/>
      <selection pane="bottomLeft" activeCell="A179" sqref="A179"/>
    </sheetView>
  </sheetViews>
  <sheetFormatPr defaultRowHeight="15" x14ac:dyDescent="0.25"/>
  <cols>
    <col min="1" max="1" width="54.5703125" customWidth="1"/>
    <col min="2" max="2" width="16" customWidth="1"/>
    <col min="3" max="3" width="16.140625" customWidth="1"/>
    <col min="4" max="4" width="15.5703125" customWidth="1"/>
    <col min="7" max="7" width="16" customWidth="1"/>
  </cols>
  <sheetData>
    <row r="1" spans="1:5" ht="30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</row>
    <row r="2" spans="1:5" x14ac:dyDescent="0.25">
      <c r="A2" s="4" t="s">
        <v>5</v>
      </c>
    </row>
    <row r="3" spans="1:5" x14ac:dyDescent="0.25">
      <c r="A3" s="5" t="s">
        <v>6</v>
      </c>
      <c r="B3" s="6"/>
      <c r="C3" s="6"/>
      <c r="D3" s="6"/>
    </row>
    <row r="4" spans="1:5" x14ac:dyDescent="0.25">
      <c r="A4" s="4" t="s">
        <v>5</v>
      </c>
    </row>
    <row r="5" spans="1:5" x14ac:dyDescent="0.25">
      <c r="A5" s="5" t="s">
        <v>7</v>
      </c>
      <c r="B5" s="6"/>
      <c r="C5" s="6"/>
      <c r="D5" s="6"/>
    </row>
    <row r="6" spans="1:5" x14ac:dyDescent="0.25">
      <c r="A6" s="4" t="s">
        <v>5</v>
      </c>
    </row>
    <row r="7" spans="1:5" s="9" customFormat="1" ht="30" x14ac:dyDescent="0.25">
      <c r="A7" s="7" t="s">
        <v>8</v>
      </c>
      <c r="B7" s="8"/>
      <c r="C7" s="8"/>
      <c r="D7" s="8"/>
    </row>
    <row r="8" spans="1:5" hidden="1" x14ac:dyDescent="0.25">
      <c r="A8" s="4" t="s">
        <v>5</v>
      </c>
    </row>
    <row r="9" spans="1:5" hidden="1" x14ac:dyDescent="0.25">
      <c r="A9" s="5" t="s">
        <v>9</v>
      </c>
      <c r="B9" s="6"/>
      <c r="C9" s="6"/>
      <c r="D9" s="6"/>
    </row>
    <row r="10" spans="1:5" hidden="1" x14ac:dyDescent="0.25">
      <c r="A10" s="4" t="s">
        <v>10</v>
      </c>
      <c r="B10" s="10">
        <v>22258455</v>
      </c>
      <c r="C10" s="10">
        <v>1649394</v>
      </c>
      <c r="D10" s="10">
        <v>20609061</v>
      </c>
      <c r="E10" s="11">
        <f>D10/C10</f>
        <v>12.49492904666805</v>
      </c>
    </row>
    <row r="11" spans="1:5" hidden="1" x14ac:dyDescent="0.25">
      <c r="A11" s="4" t="s">
        <v>11</v>
      </c>
      <c r="C11" s="10">
        <v>10906229</v>
      </c>
      <c r="D11" s="10">
        <v>-10906229</v>
      </c>
      <c r="E11" s="11">
        <f t="shared" ref="E11:E13" si="0">D11/C11</f>
        <v>-1</v>
      </c>
    </row>
    <row r="12" spans="1:5" hidden="1" x14ac:dyDescent="0.25">
      <c r="A12" s="4" t="s">
        <v>12</v>
      </c>
      <c r="C12" s="10">
        <v>399204</v>
      </c>
      <c r="D12" s="10">
        <v>-399204</v>
      </c>
      <c r="E12" s="11">
        <f t="shared" si="0"/>
        <v>-1</v>
      </c>
    </row>
    <row r="13" spans="1:5" hidden="1" x14ac:dyDescent="0.25">
      <c r="A13" s="5" t="s">
        <v>13</v>
      </c>
      <c r="B13" s="12">
        <v>22258455</v>
      </c>
      <c r="C13" s="12">
        <v>12954827</v>
      </c>
      <c r="D13" s="12">
        <v>9303628</v>
      </c>
      <c r="E13" s="13">
        <f t="shared" si="0"/>
        <v>0.71815918498950237</v>
      </c>
    </row>
    <row r="14" spans="1:5" hidden="1" x14ac:dyDescent="0.25">
      <c r="A14" s="4" t="s">
        <v>5</v>
      </c>
    </row>
    <row r="15" spans="1:5" hidden="1" x14ac:dyDescent="0.25">
      <c r="A15" s="5" t="s">
        <v>14</v>
      </c>
      <c r="B15" s="6"/>
      <c r="C15" s="6"/>
      <c r="D15" s="6"/>
    </row>
    <row r="16" spans="1:5" hidden="1" x14ac:dyDescent="0.25">
      <c r="A16" s="4" t="s">
        <v>15</v>
      </c>
      <c r="C16" s="10">
        <v>6095193</v>
      </c>
      <c r="D16" s="10">
        <v>-6095193</v>
      </c>
      <c r="E16" s="11">
        <f>D16/C16</f>
        <v>-1</v>
      </c>
    </row>
    <row r="17" spans="1:5" hidden="1" x14ac:dyDescent="0.25">
      <c r="A17" s="4" t="s">
        <v>16</v>
      </c>
      <c r="E17" s="11"/>
    </row>
    <row r="18" spans="1:5" hidden="1" x14ac:dyDescent="0.25">
      <c r="A18" s="4" t="s">
        <v>17</v>
      </c>
      <c r="B18" s="10">
        <v>1234924</v>
      </c>
      <c r="C18" s="10">
        <v>1234924</v>
      </c>
      <c r="E18" s="11">
        <f>D18/C18</f>
        <v>0</v>
      </c>
    </row>
    <row r="19" spans="1:5" hidden="1" x14ac:dyDescent="0.25">
      <c r="A19" s="5" t="s">
        <v>18</v>
      </c>
      <c r="B19" s="12">
        <v>1234924</v>
      </c>
      <c r="C19" s="12">
        <v>7330117</v>
      </c>
      <c r="D19" s="12">
        <v>-6095193</v>
      </c>
      <c r="E19" s="13">
        <f t="shared" ref="E19" si="1">D19/C19</f>
        <v>-0.83152738216866118</v>
      </c>
    </row>
    <row r="20" spans="1:5" hidden="1" x14ac:dyDescent="0.25">
      <c r="A20" s="4" t="s">
        <v>5</v>
      </c>
    </row>
    <row r="21" spans="1:5" hidden="1" x14ac:dyDescent="0.25">
      <c r="A21" s="5" t="s">
        <v>19</v>
      </c>
      <c r="B21" s="6"/>
      <c r="C21" s="6"/>
      <c r="D21" s="6"/>
    </row>
    <row r="22" spans="1:5" hidden="1" x14ac:dyDescent="0.25">
      <c r="A22" s="4" t="s">
        <v>20</v>
      </c>
      <c r="C22" s="10">
        <v>778563</v>
      </c>
      <c r="D22" s="10">
        <v>-778563</v>
      </c>
      <c r="E22" s="11">
        <f t="shared" ref="E22:E24" si="2">D22/C22</f>
        <v>-1</v>
      </c>
    </row>
    <row r="23" spans="1:5" hidden="1" x14ac:dyDescent="0.25">
      <c r="A23" s="4" t="s">
        <v>21</v>
      </c>
      <c r="C23" s="10">
        <v>1947177</v>
      </c>
      <c r="D23" s="10">
        <v>-1947177</v>
      </c>
      <c r="E23" s="11">
        <f t="shared" si="2"/>
        <v>-1</v>
      </c>
    </row>
    <row r="24" spans="1:5" hidden="1" x14ac:dyDescent="0.25">
      <c r="A24" s="4" t="s">
        <v>22</v>
      </c>
      <c r="C24" s="10">
        <v>32695</v>
      </c>
      <c r="D24" s="10">
        <v>-32695</v>
      </c>
      <c r="E24" s="11">
        <f t="shared" si="2"/>
        <v>-1</v>
      </c>
    </row>
    <row r="25" spans="1:5" hidden="1" x14ac:dyDescent="0.25">
      <c r="A25" s="4" t="s">
        <v>23</v>
      </c>
      <c r="E25" s="11"/>
    </row>
    <row r="26" spans="1:5" hidden="1" x14ac:dyDescent="0.25">
      <c r="A26" s="5" t="s">
        <v>24</v>
      </c>
      <c r="B26" s="6"/>
      <c r="C26" s="12">
        <v>2758435</v>
      </c>
      <c r="D26" s="12">
        <v>-2758435</v>
      </c>
      <c r="E26" s="13">
        <f t="shared" ref="E26" si="3">D26/C26</f>
        <v>-1</v>
      </c>
    </row>
    <row r="27" spans="1:5" hidden="1" x14ac:dyDescent="0.25">
      <c r="A27" s="4" t="s">
        <v>5</v>
      </c>
    </row>
    <row r="28" spans="1:5" hidden="1" x14ac:dyDescent="0.25">
      <c r="A28" s="5" t="s">
        <v>25</v>
      </c>
      <c r="B28" s="6"/>
      <c r="C28" s="6"/>
      <c r="D28" s="6"/>
    </row>
    <row r="29" spans="1:5" hidden="1" x14ac:dyDescent="0.25">
      <c r="A29" s="4" t="s">
        <v>26</v>
      </c>
    </row>
    <row r="30" spans="1:5" hidden="1" x14ac:dyDescent="0.25">
      <c r="A30" s="4" t="s">
        <v>27</v>
      </c>
    </row>
    <row r="31" spans="1:5" hidden="1" x14ac:dyDescent="0.25">
      <c r="A31" s="4" t="s">
        <v>28</v>
      </c>
    </row>
    <row r="32" spans="1:5" hidden="1" x14ac:dyDescent="0.25">
      <c r="A32" s="5" t="s">
        <v>29</v>
      </c>
      <c r="B32" s="6"/>
      <c r="C32" s="6"/>
      <c r="D32" s="6"/>
    </row>
    <row r="33" spans="1:7" hidden="1" x14ac:dyDescent="0.25">
      <c r="A33" s="4" t="s">
        <v>5</v>
      </c>
    </row>
    <row r="34" spans="1:7" s="16" customFormat="1" ht="30" hidden="1" x14ac:dyDescent="0.25">
      <c r="A34" s="14" t="s">
        <v>30</v>
      </c>
      <c r="B34" s="12">
        <v>23493379</v>
      </c>
      <c r="C34" s="12">
        <v>23043379</v>
      </c>
      <c r="D34" s="12">
        <v>450000</v>
      </c>
      <c r="E34" s="15">
        <f t="shared" ref="E34" si="4">D34/C34</f>
        <v>1.9528386006236326E-2</v>
      </c>
      <c r="G34" s="17"/>
    </row>
    <row r="35" spans="1:7" hidden="1" x14ac:dyDescent="0.25">
      <c r="A35" s="4" t="s">
        <v>5</v>
      </c>
      <c r="G35" s="17"/>
    </row>
    <row r="36" spans="1:7" hidden="1" x14ac:dyDescent="0.25">
      <c r="A36" s="18" t="s">
        <v>31</v>
      </c>
      <c r="B36" s="6"/>
      <c r="C36" s="6"/>
      <c r="D36" s="6"/>
      <c r="G36" s="17"/>
    </row>
    <row r="37" spans="1:7" hidden="1" x14ac:dyDescent="0.25">
      <c r="A37" s="4" t="s">
        <v>32</v>
      </c>
      <c r="G37" s="17"/>
    </row>
    <row r="38" spans="1:7" hidden="1" x14ac:dyDescent="0.25">
      <c r="A38" s="4" t="s">
        <v>33</v>
      </c>
      <c r="G38" s="17"/>
    </row>
    <row r="39" spans="1:7" hidden="1" x14ac:dyDescent="0.25">
      <c r="A39" s="4" t="s">
        <v>34</v>
      </c>
      <c r="G39" s="17"/>
    </row>
    <row r="40" spans="1:7" hidden="1" x14ac:dyDescent="0.25">
      <c r="A40" s="4" t="s">
        <v>35</v>
      </c>
      <c r="G40" s="17"/>
    </row>
    <row r="41" spans="1:7" hidden="1" x14ac:dyDescent="0.25">
      <c r="A41" s="4" t="s">
        <v>36</v>
      </c>
      <c r="G41" s="17"/>
    </row>
    <row r="42" spans="1:7" hidden="1" x14ac:dyDescent="0.25">
      <c r="A42" s="4" t="s">
        <v>37</v>
      </c>
      <c r="G42" s="17"/>
    </row>
    <row r="43" spans="1:7" hidden="1" x14ac:dyDescent="0.25">
      <c r="A43" s="4" t="s">
        <v>38</v>
      </c>
      <c r="G43" s="17"/>
    </row>
    <row r="44" spans="1:7" hidden="1" x14ac:dyDescent="0.25">
      <c r="A44" s="5" t="s">
        <v>39</v>
      </c>
      <c r="B44" s="6"/>
      <c r="C44" s="6"/>
      <c r="D44" s="6"/>
      <c r="G44" s="17"/>
    </row>
    <row r="45" spans="1:7" hidden="1" x14ac:dyDescent="0.25">
      <c r="A45" s="4" t="s">
        <v>5</v>
      </c>
      <c r="G45" s="17"/>
    </row>
    <row r="46" spans="1:7" x14ac:dyDescent="0.25">
      <c r="A46" s="5" t="s">
        <v>40</v>
      </c>
      <c r="B46" s="28">
        <v>23978379</v>
      </c>
      <c r="C46" s="28">
        <v>23493379</v>
      </c>
      <c r="D46" s="28">
        <v>485000</v>
      </c>
      <c r="E46" s="13">
        <f t="shared" ref="E46" si="5">D46/C46</f>
        <v>2.064411424171891E-2</v>
      </c>
      <c r="G46" s="17"/>
    </row>
    <row r="47" spans="1:7" x14ac:dyDescent="0.25">
      <c r="A47" s="4" t="s">
        <v>5</v>
      </c>
      <c r="B47" s="25"/>
      <c r="C47" s="25"/>
      <c r="D47" s="25"/>
      <c r="G47" s="17"/>
    </row>
    <row r="48" spans="1:7" x14ac:dyDescent="0.25">
      <c r="A48" s="18" t="s">
        <v>41</v>
      </c>
      <c r="B48" s="26"/>
      <c r="C48" s="26"/>
      <c r="D48" s="26"/>
      <c r="G48" s="17"/>
    </row>
    <row r="49" spans="1:7" x14ac:dyDescent="0.25">
      <c r="A49" s="5" t="s">
        <v>41</v>
      </c>
      <c r="B49" s="28">
        <v>701540</v>
      </c>
      <c r="C49" s="28">
        <v>706300</v>
      </c>
      <c r="D49" s="28">
        <v>-4760</v>
      </c>
      <c r="E49" s="13">
        <f t="shared" ref="E49" si="6">D49/C49</f>
        <v>-6.7393458870168487E-3</v>
      </c>
      <c r="G49" s="17"/>
    </row>
    <row r="50" spans="1:7" x14ac:dyDescent="0.25">
      <c r="A50" s="4" t="s">
        <v>5</v>
      </c>
      <c r="B50" s="25"/>
      <c r="C50" s="25"/>
      <c r="D50" s="25"/>
      <c r="G50" s="17"/>
    </row>
    <row r="51" spans="1:7" x14ac:dyDescent="0.25">
      <c r="A51" s="18" t="s">
        <v>42</v>
      </c>
      <c r="B51" s="26"/>
      <c r="C51" s="26"/>
      <c r="D51" s="26"/>
      <c r="G51" s="17"/>
    </row>
    <row r="52" spans="1:7" x14ac:dyDescent="0.25">
      <c r="A52" s="5" t="s">
        <v>43</v>
      </c>
      <c r="B52" s="28">
        <v>169703</v>
      </c>
      <c r="C52" s="28">
        <v>169703</v>
      </c>
      <c r="D52" s="30">
        <v>0</v>
      </c>
      <c r="E52" s="13">
        <f t="shared" ref="E52" si="7">D52/C52</f>
        <v>0</v>
      </c>
      <c r="G52" s="17"/>
    </row>
    <row r="53" spans="1:7" x14ac:dyDescent="0.25">
      <c r="A53" s="4" t="s">
        <v>5</v>
      </c>
      <c r="B53" s="25"/>
      <c r="C53" s="25"/>
      <c r="D53" s="25"/>
      <c r="G53" s="17"/>
    </row>
    <row r="54" spans="1:7" x14ac:dyDescent="0.25">
      <c r="A54" s="18" t="s">
        <v>44</v>
      </c>
      <c r="B54" s="26"/>
      <c r="C54" s="26"/>
      <c r="D54" s="26"/>
      <c r="G54" s="17"/>
    </row>
    <row r="55" spans="1:7" x14ac:dyDescent="0.25">
      <c r="A55" s="4" t="s">
        <v>45</v>
      </c>
      <c r="B55" s="27">
        <v>98691</v>
      </c>
      <c r="C55" s="27">
        <v>94604</v>
      </c>
      <c r="D55" s="27">
        <v>4087</v>
      </c>
      <c r="E55" s="11">
        <f t="shared" ref="E55:E62" si="8">D55/C55</f>
        <v>4.320113314447592E-2</v>
      </c>
      <c r="G55" s="17"/>
    </row>
    <row r="56" spans="1:7" x14ac:dyDescent="0.25">
      <c r="A56" s="4" t="s">
        <v>46</v>
      </c>
      <c r="B56" s="27">
        <v>510467</v>
      </c>
      <c r="C56" s="27">
        <v>461737</v>
      </c>
      <c r="D56" s="27">
        <v>48730</v>
      </c>
      <c r="E56" s="11">
        <f t="shared" si="8"/>
        <v>0.10553626848184139</v>
      </c>
      <c r="G56" s="17"/>
    </row>
    <row r="57" spans="1:7" x14ac:dyDescent="0.25">
      <c r="A57" s="4" t="s">
        <v>47</v>
      </c>
      <c r="B57" s="27">
        <v>119000</v>
      </c>
      <c r="C57" s="27">
        <v>122204</v>
      </c>
      <c r="D57" s="27">
        <v>-3204</v>
      </c>
      <c r="E57" s="11">
        <f t="shared" si="8"/>
        <v>-2.6218454387745081E-2</v>
      </c>
      <c r="G57" s="17"/>
    </row>
    <row r="58" spans="1:7" x14ac:dyDescent="0.25">
      <c r="A58" s="4" t="s">
        <v>48</v>
      </c>
      <c r="B58" s="27">
        <v>7000</v>
      </c>
      <c r="C58" s="27">
        <v>7000</v>
      </c>
      <c r="D58" s="25"/>
      <c r="E58" s="11">
        <f t="shared" si="8"/>
        <v>0</v>
      </c>
      <c r="G58" s="17"/>
    </row>
    <row r="59" spans="1:7" x14ac:dyDescent="0.25">
      <c r="A59" s="4" t="s">
        <v>49</v>
      </c>
      <c r="B59" s="27">
        <v>93379</v>
      </c>
      <c r="C59" s="27">
        <v>103128</v>
      </c>
      <c r="D59" s="27">
        <v>-9749</v>
      </c>
      <c r="E59" s="11">
        <f t="shared" si="8"/>
        <v>-9.4533007524629592E-2</v>
      </c>
      <c r="G59" s="17"/>
    </row>
    <row r="60" spans="1:7" x14ac:dyDescent="0.25">
      <c r="A60" s="4" t="s">
        <v>50</v>
      </c>
      <c r="B60" s="27">
        <v>583224</v>
      </c>
      <c r="C60" s="27">
        <v>411518</v>
      </c>
      <c r="D60" s="27">
        <v>171706</v>
      </c>
      <c r="E60" s="11">
        <f t="shared" si="8"/>
        <v>0.41725027823813299</v>
      </c>
      <c r="G60" s="17"/>
    </row>
    <row r="61" spans="1:7" x14ac:dyDescent="0.25">
      <c r="A61" s="4" t="s">
        <v>51</v>
      </c>
      <c r="B61" s="27">
        <v>17697</v>
      </c>
      <c r="C61" s="27">
        <v>18500</v>
      </c>
      <c r="D61" s="27">
        <v>-803</v>
      </c>
      <c r="E61" s="11">
        <f t="shared" si="8"/>
        <v>-4.3405405405405405E-2</v>
      </c>
      <c r="G61" s="17"/>
    </row>
    <row r="62" spans="1:7" x14ac:dyDescent="0.25">
      <c r="A62" s="5" t="s">
        <v>52</v>
      </c>
      <c r="B62" s="28">
        <v>1429458</v>
      </c>
      <c r="C62" s="28">
        <v>1218691</v>
      </c>
      <c r="D62" s="28">
        <v>210767</v>
      </c>
      <c r="E62" s="13">
        <f t="shared" si="8"/>
        <v>0.17294539797208644</v>
      </c>
      <c r="G62" s="17"/>
    </row>
    <row r="63" spans="1:7" x14ac:dyDescent="0.25">
      <c r="A63" s="4" t="s">
        <v>5</v>
      </c>
      <c r="B63" s="25"/>
      <c r="C63" s="25"/>
      <c r="D63" s="25"/>
      <c r="G63" s="17"/>
    </row>
    <row r="64" spans="1:7" x14ac:dyDescent="0.25">
      <c r="A64" s="18" t="s">
        <v>53</v>
      </c>
      <c r="B64" s="26"/>
      <c r="C64" s="26"/>
      <c r="D64" s="26"/>
      <c r="G64" s="17"/>
    </row>
    <row r="65" spans="1:7" x14ac:dyDescent="0.25">
      <c r="A65" s="5" t="s">
        <v>53</v>
      </c>
      <c r="B65" s="28">
        <v>1294000</v>
      </c>
      <c r="C65" s="28">
        <v>965000</v>
      </c>
      <c r="D65" s="28">
        <v>329000</v>
      </c>
      <c r="E65" s="13">
        <f t="shared" ref="E65" si="9">D65/C65</f>
        <v>0.34093264248704663</v>
      </c>
      <c r="G65" s="17"/>
    </row>
    <row r="66" spans="1:7" hidden="1" x14ac:dyDescent="0.25">
      <c r="A66" s="4" t="s">
        <v>5</v>
      </c>
      <c r="B66" s="25"/>
      <c r="C66" s="25"/>
      <c r="D66" s="25"/>
      <c r="G66" s="17"/>
    </row>
    <row r="67" spans="1:7" x14ac:dyDescent="0.25">
      <c r="A67" s="5" t="s">
        <v>54</v>
      </c>
      <c r="B67" s="28">
        <v>27573080</v>
      </c>
      <c r="C67" s="28">
        <v>26553073</v>
      </c>
      <c r="D67" s="28">
        <v>1020007</v>
      </c>
      <c r="E67" s="13">
        <f t="shared" ref="E67" si="10">D67/C67</f>
        <v>3.8413896576113805E-2</v>
      </c>
      <c r="G67" s="17"/>
    </row>
    <row r="68" spans="1:7" x14ac:dyDescent="0.25">
      <c r="A68" s="4" t="s">
        <v>5</v>
      </c>
      <c r="B68" s="25"/>
      <c r="C68" s="25"/>
      <c r="D68" s="25"/>
      <c r="G68" s="17"/>
    </row>
    <row r="69" spans="1:7" s="9" customFormat="1" ht="30" x14ac:dyDescent="0.25">
      <c r="A69" s="19" t="s">
        <v>55</v>
      </c>
      <c r="B69" s="26"/>
      <c r="C69" s="26"/>
      <c r="D69" s="26"/>
      <c r="G69" s="17"/>
    </row>
    <row r="70" spans="1:7" s="21" customFormat="1" x14ac:dyDescent="0.25">
      <c r="A70" s="20" t="s">
        <v>56</v>
      </c>
      <c r="B70" s="26"/>
      <c r="C70" s="26"/>
      <c r="D70" s="26"/>
      <c r="G70" s="17"/>
    </row>
    <row r="71" spans="1:7" x14ac:dyDescent="0.25">
      <c r="A71" s="18" t="s">
        <v>57</v>
      </c>
      <c r="B71" s="26"/>
      <c r="C71" s="26"/>
      <c r="D71" s="26"/>
      <c r="G71" s="17"/>
    </row>
    <row r="72" spans="1:7" x14ac:dyDescent="0.25">
      <c r="A72" s="4" t="s">
        <v>58</v>
      </c>
      <c r="B72" s="27">
        <v>413500</v>
      </c>
      <c r="C72" s="27">
        <v>7519458</v>
      </c>
      <c r="D72" s="27">
        <v>-7105958</v>
      </c>
      <c r="E72" s="11">
        <f>D72/C72</f>
        <v>-0.94500933444937119</v>
      </c>
      <c r="G72" s="17"/>
    </row>
    <row r="73" spans="1:7" x14ac:dyDescent="0.25">
      <c r="A73" s="4" t="s">
        <v>59</v>
      </c>
      <c r="B73" s="25"/>
      <c r="C73" s="25"/>
      <c r="D73" s="25"/>
      <c r="G73" s="17"/>
    </row>
    <row r="74" spans="1:7" x14ac:dyDescent="0.25">
      <c r="A74" s="5" t="s">
        <v>60</v>
      </c>
      <c r="B74" s="28">
        <v>413500</v>
      </c>
      <c r="C74" s="28">
        <v>7519458</v>
      </c>
      <c r="D74" s="28">
        <v>-7105958</v>
      </c>
      <c r="E74" s="13">
        <f t="shared" ref="E74:E76" si="11">D74/C74</f>
        <v>-0.94500933444937119</v>
      </c>
      <c r="G74" s="17"/>
    </row>
    <row r="75" spans="1:7" x14ac:dyDescent="0.25">
      <c r="A75" s="4" t="s">
        <v>5</v>
      </c>
      <c r="B75" s="25"/>
      <c r="C75" s="25"/>
      <c r="D75" s="25"/>
      <c r="G75" s="17"/>
    </row>
    <row r="76" spans="1:7" x14ac:dyDescent="0.25">
      <c r="A76" s="5" t="s">
        <v>61</v>
      </c>
      <c r="B76" s="28">
        <v>27986580</v>
      </c>
      <c r="C76" s="28">
        <v>34072531</v>
      </c>
      <c r="D76" s="28">
        <v>-6085951</v>
      </c>
      <c r="E76" s="13">
        <f t="shared" si="11"/>
        <v>-0.17861752037146875</v>
      </c>
      <c r="G76" s="17"/>
    </row>
    <row r="77" spans="1:7" x14ac:dyDescent="0.25">
      <c r="A77" s="4" t="s">
        <v>5</v>
      </c>
      <c r="B77" s="25"/>
      <c r="C77" s="25"/>
      <c r="D77" s="25"/>
      <c r="G77" s="17"/>
    </row>
    <row r="78" spans="1:7" x14ac:dyDescent="0.25">
      <c r="A78" s="5" t="s">
        <v>62</v>
      </c>
      <c r="B78" s="26"/>
      <c r="C78" s="26"/>
      <c r="D78" s="26"/>
      <c r="G78" s="17"/>
    </row>
    <row r="79" spans="1:7" x14ac:dyDescent="0.25">
      <c r="A79" s="4" t="s">
        <v>5</v>
      </c>
      <c r="B79" s="25"/>
      <c r="C79" s="25"/>
      <c r="D79" s="25"/>
      <c r="G79" s="17"/>
    </row>
    <row r="80" spans="1:7" x14ac:dyDescent="0.25">
      <c r="A80" s="18" t="s">
        <v>63</v>
      </c>
      <c r="B80" s="26"/>
      <c r="C80" s="26"/>
      <c r="D80" s="26"/>
      <c r="G80" s="17"/>
    </row>
    <row r="81" spans="1:7" x14ac:dyDescent="0.25">
      <c r="A81" s="4" t="s">
        <v>64</v>
      </c>
      <c r="B81" s="27">
        <v>6273586</v>
      </c>
      <c r="C81" s="27">
        <v>6220974</v>
      </c>
      <c r="D81" s="27">
        <v>52612</v>
      </c>
      <c r="E81" s="11">
        <f t="shared" ref="E81:E84" si="12">D81/C81</f>
        <v>8.457196574041299E-3</v>
      </c>
      <c r="G81" s="17"/>
    </row>
    <row r="82" spans="1:7" x14ac:dyDescent="0.25">
      <c r="A82" s="4" t="s">
        <v>65</v>
      </c>
      <c r="B82" s="27">
        <v>671347</v>
      </c>
      <c r="C82" s="27">
        <v>671757</v>
      </c>
      <c r="D82" s="27">
        <v>-410</v>
      </c>
      <c r="E82" s="11">
        <f t="shared" si="12"/>
        <v>-6.1033975083251834E-4</v>
      </c>
      <c r="G82" s="17"/>
    </row>
    <row r="83" spans="1:7" x14ac:dyDescent="0.25">
      <c r="A83" s="4" t="s">
        <v>66</v>
      </c>
      <c r="B83" s="27">
        <v>4280109</v>
      </c>
      <c r="C83" s="27">
        <v>4402559</v>
      </c>
      <c r="D83" s="27">
        <v>-122450</v>
      </c>
      <c r="E83" s="11">
        <f t="shared" si="12"/>
        <v>-2.7813369451721148E-2</v>
      </c>
      <c r="G83" s="17"/>
    </row>
    <row r="84" spans="1:7" x14ac:dyDescent="0.25">
      <c r="A84" s="4" t="s">
        <v>67</v>
      </c>
      <c r="B84" s="27">
        <v>71477</v>
      </c>
      <c r="C84" s="27">
        <v>70676</v>
      </c>
      <c r="D84" s="27">
        <v>801</v>
      </c>
      <c r="E84" s="11">
        <f t="shared" si="12"/>
        <v>1.1333408795064804E-2</v>
      </c>
      <c r="G84" s="17"/>
    </row>
    <row r="85" spans="1:7" x14ac:dyDescent="0.25">
      <c r="A85" s="4" t="s">
        <v>68</v>
      </c>
      <c r="B85" s="25"/>
      <c r="C85" s="25"/>
      <c r="D85" s="25"/>
      <c r="E85" s="13"/>
      <c r="G85" s="17"/>
    </row>
    <row r="86" spans="1:7" x14ac:dyDescent="0.25">
      <c r="A86" s="5" t="s">
        <v>69</v>
      </c>
      <c r="B86" s="28">
        <v>11296519</v>
      </c>
      <c r="C86" s="28">
        <v>11365966</v>
      </c>
      <c r="D86" s="28">
        <v>-69447</v>
      </c>
      <c r="E86" s="13">
        <f t="shared" ref="E86" si="13">D86/C86</f>
        <v>-6.1100833840256078E-3</v>
      </c>
      <c r="G86" s="17"/>
    </row>
    <row r="87" spans="1:7" x14ac:dyDescent="0.25">
      <c r="A87" s="4" t="s">
        <v>5</v>
      </c>
      <c r="B87" s="25"/>
      <c r="C87" s="25"/>
      <c r="D87" s="25"/>
      <c r="G87" s="17"/>
    </row>
    <row r="88" spans="1:7" x14ac:dyDescent="0.25">
      <c r="A88" s="18" t="s">
        <v>70</v>
      </c>
      <c r="B88" s="26"/>
      <c r="C88" s="26"/>
      <c r="D88" s="26"/>
      <c r="G88" s="17"/>
    </row>
    <row r="89" spans="1:7" x14ac:dyDescent="0.25">
      <c r="A89" s="4" t="s">
        <v>71</v>
      </c>
      <c r="B89" s="27">
        <v>3485448</v>
      </c>
      <c r="C89" s="27">
        <v>3428136</v>
      </c>
      <c r="D89" s="27">
        <v>57312</v>
      </c>
      <c r="E89" s="11">
        <f t="shared" ref="E89:E102" si="14">D89/C89</f>
        <v>1.6718123201646611E-2</v>
      </c>
      <c r="G89" s="17"/>
    </row>
    <row r="90" spans="1:7" x14ac:dyDescent="0.25">
      <c r="A90" s="4" t="s">
        <v>72</v>
      </c>
      <c r="B90" s="27">
        <v>120300</v>
      </c>
      <c r="C90" s="27">
        <v>136300</v>
      </c>
      <c r="D90" s="27">
        <v>-16000</v>
      </c>
      <c r="E90" s="11">
        <f t="shared" si="14"/>
        <v>-0.11738811445341159</v>
      </c>
      <c r="G90" s="17"/>
    </row>
    <row r="91" spans="1:7" x14ac:dyDescent="0.25">
      <c r="A91" s="4" t="s">
        <v>73</v>
      </c>
      <c r="B91" s="27">
        <v>194060</v>
      </c>
      <c r="C91" s="27">
        <v>154024</v>
      </c>
      <c r="D91" s="27">
        <v>40036</v>
      </c>
      <c r="E91" s="11">
        <f t="shared" si="14"/>
        <v>0.25993351685451616</v>
      </c>
      <c r="G91" s="17"/>
    </row>
    <row r="92" spans="1:7" x14ac:dyDescent="0.25">
      <c r="A92" s="4" t="s">
        <v>74</v>
      </c>
      <c r="B92" s="27">
        <v>828578</v>
      </c>
      <c r="C92" s="27">
        <v>702436</v>
      </c>
      <c r="D92" s="27">
        <v>126142</v>
      </c>
      <c r="E92" s="11">
        <f t="shared" si="14"/>
        <v>0.17957792596051456</v>
      </c>
      <c r="G92" s="17"/>
    </row>
    <row r="93" spans="1:7" x14ac:dyDescent="0.25">
      <c r="A93" s="4" t="s">
        <v>75</v>
      </c>
      <c r="B93" s="27">
        <v>113000</v>
      </c>
      <c r="C93" s="27">
        <v>125000</v>
      </c>
      <c r="D93" s="27">
        <v>-12000</v>
      </c>
      <c r="E93" s="11">
        <f t="shared" si="14"/>
        <v>-9.6000000000000002E-2</v>
      </c>
      <c r="G93" s="17"/>
    </row>
    <row r="94" spans="1:7" x14ac:dyDescent="0.25">
      <c r="A94" s="4" t="s">
        <v>76</v>
      </c>
      <c r="B94" s="27">
        <v>33838</v>
      </c>
      <c r="C94" s="27">
        <v>29338</v>
      </c>
      <c r="D94" s="27">
        <v>4500</v>
      </c>
      <c r="E94" s="11">
        <f t="shared" si="14"/>
        <v>0.15338468879950917</v>
      </c>
      <c r="G94" s="17"/>
    </row>
    <row r="95" spans="1:7" x14ac:dyDescent="0.25">
      <c r="A95" s="4" t="s">
        <v>77</v>
      </c>
      <c r="B95" s="27">
        <v>2422000</v>
      </c>
      <c r="C95" s="27">
        <v>2344300</v>
      </c>
      <c r="D95" s="27">
        <v>77700</v>
      </c>
      <c r="E95" s="11">
        <f t="shared" si="14"/>
        <v>3.3144222155867424E-2</v>
      </c>
      <c r="G95" s="17"/>
    </row>
    <row r="96" spans="1:7" x14ac:dyDescent="0.25">
      <c r="A96" s="4" t="s">
        <v>78</v>
      </c>
      <c r="B96" s="27">
        <v>1278446</v>
      </c>
      <c r="C96" s="27">
        <v>1324236</v>
      </c>
      <c r="D96" s="27">
        <v>-45790</v>
      </c>
      <c r="E96" s="11">
        <f t="shared" si="14"/>
        <v>-3.4578428618463782E-2</v>
      </c>
      <c r="G96" s="17"/>
    </row>
    <row r="97" spans="1:7" x14ac:dyDescent="0.25">
      <c r="A97" s="4" t="s">
        <v>79</v>
      </c>
      <c r="B97" s="27">
        <v>42067</v>
      </c>
      <c r="C97" s="27">
        <v>38175</v>
      </c>
      <c r="D97" s="27">
        <v>3892</v>
      </c>
      <c r="E97" s="11">
        <f t="shared" si="14"/>
        <v>0.10195153896529142</v>
      </c>
      <c r="G97" s="17"/>
    </row>
    <row r="98" spans="1:7" x14ac:dyDescent="0.25">
      <c r="A98" s="4" t="s">
        <v>80</v>
      </c>
      <c r="B98" s="25"/>
      <c r="C98" s="25"/>
      <c r="D98" s="25"/>
      <c r="E98" s="11"/>
      <c r="G98" s="17"/>
    </row>
    <row r="99" spans="1:7" x14ac:dyDescent="0.25">
      <c r="A99" s="4" t="s">
        <v>81</v>
      </c>
      <c r="B99" s="27">
        <v>636741</v>
      </c>
      <c r="C99" s="27">
        <v>603000</v>
      </c>
      <c r="D99" s="27">
        <v>33741</v>
      </c>
      <c r="E99" s="11">
        <f t="shared" si="14"/>
        <v>5.5955223880597017E-2</v>
      </c>
      <c r="G99" s="17"/>
    </row>
    <row r="100" spans="1:7" x14ac:dyDescent="0.25">
      <c r="A100" s="4" t="s">
        <v>82</v>
      </c>
      <c r="B100" s="27">
        <v>123114</v>
      </c>
      <c r="C100" s="27">
        <v>122686</v>
      </c>
      <c r="D100" s="27">
        <v>428</v>
      </c>
      <c r="E100" s="11">
        <f t="shared" si="14"/>
        <v>3.4885806041439122E-3</v>
      </c>
      <c r="G100" s="17"/>
    </row>
    <row r="101" spans="1:7" x14ac:dyDescent="0.25">
      <c r="A101" s="4" t="s">
        <v>83</v>
      </c>
      <c r="B101" s="25"/>
      <c r="C101" s="27">
        <v>7000</v>
      </c>
      <c r="D101" s="27">
        <v>-7000</v>
      </c>
      <c r="E101" s="11">
        <f t="shared" si="14"/>
        <v>-1</v>
      </c>
      <c r="G101" s="17"/>
    </row>
    <row r="102" spans="1:7" x14ac:dyDescent="0.25">
      <c r="A102" s="5" t="s">
        <v>84</v>
      </c>
      <c r="B102" s="28">
        <v>9277592</v>
      </c>
      <c r="C102" s="28">
        <v>9014631</v>
      </c>
      <c r="D102" s="28">
        <v>262961</v>
      </c>
      <c r="E102" s="13">
        <f t="shared" si="14"/>
        <v>2.917046743233306E-2</v>
      </c>
      <c r="G102" s="17"/>
    </row>
    <row r="103" spans="1:7" x14ac:dyDescent="0.25">
      <c r="A103" s="4" t="s">
        <v>5</v>
      </c>
      <c r="B103" s="25"/>
      <c r="C103" s="25"/>
      <c r="D103" s="25"/>
      <c r="E103" s="13"/>
      <c r="G103" s="17"/>
    </row>
    <row r="104" spans="1:7" x14ac:dyDescent="0.25">
      <c r="A104" s="18" t="s">
        <v>85</v>
      </c>
      <c r="B104" s="26"/>
      <c r="C104" s="26"/>
      <c r="D104" s="26"/>
      <c r="G104" s="17"/>
    </row>
    <row r="105" spans="1:7" x14ac:dyDescent="0.25">
      <c r="A105" s="4" t="s">
        <v>86</v>
      </c>
      <c r="B105" s="27">
        <v>474051</v>
      </c>
      <c r="C105" s="27">
        <v>511721</v>
      </c>
      <c r="D105" s="27">
        <v>-37670</v>
      </c>
      <c r="E105" s="11">
        <f t="shared" ref="E105:E114" si="15">D105/C105</f>
        <v>-7.3614332810261848E-2</v>
      </c>
      <c r="G105" s="17"/>
    </row>
    <row r="106" spans="1:7" x14ac:dyDescent="0.25">
      <c r="A106" s="4" t="s">
        <v>87</v>
      </c>
      <c r="B106" s="27">
        <v>112513</v>
      </c>
      <c r="C106" s="27">
        <v>98607</v>
      </c>
      <c r="D106" s="27">
        <v>13906</v>
      </c>
      <c r="E106" s="11">
        <f t="shared" si="15"/>
        <v>0.14102447087934933</v>
      </c>
      <c r="G106" s="17"/>
    </row>
    <row r="107" spans="1:7" x14ac:dyDescent="0.25">
      <c r="A107" s="4" t="s">
        <v>88</v>
      </c>
      <c r="B107" s="27">
        <v>134039</v>
      </c>
      <c r="C107" s="27">
        <v>148300</v>
      </c>
      <c r="D107" s="27">
        <v>-14261</v>
      </c>
      <c r="E107" s="11">
        <f t="shared" si="15"/>
        <v>-9.6163182737693864E-2</v>
      </c>
      <c r="G107" s="17"/>
    </row>
    <row r="108" spans="1:7" x14ac:dyDescent="0.25">
      <c r="A108" s="4" t="s">
        <v>89</v>
      </c>
      <c r="B108" s="27">
        <v>43500</v>
      </c>
      <c r="C108" s="27">
        <v>37500</v>
      </c>
      <c r="D108" s="27">
        <v>6000</v>
      </c>
      <c r="E108" s="11">
        <f t="shared" si="15"/>
        <v>0.16</v>
      </c>
      <c r="G108" s="17"/>
    </row>
    <row r="109" spans="1:7" x14ac:dyDescent="0.25">
      <c r="A109" s="4" t="s">
        <v>90</v>
      </c>
      <c r="B109" s="27">
        <v>213000</v>
      </c>
      <c r="C109" s="27">
        <v>214400</v>
      </c>
      <c r="D109" s="27">
        <v>-1400</v>
      </c>
      <c r="E109" s="11">
        <f t="shared" si="15"/>
        <v>-6.5298507462686565E-3</v>
      </c>
      <c r="G109" s="17"/>
    </row>
    <row r="110" spans="1:7" x14ac:dyDescent="0.25">
      <c r="A110" s="4" t="s">
        <v>91</v>
      </c>
      <c r="B110" s="27">
        <v>308006</v>
      </c>
      <c r="C110" s="27">
        <v>318394</v>
      </c>
      <c r="D110" s="27">
        <v>-10388</v>
      </c>
      <c r="E110" s="11">
        <f t="shared" si="15"/>
        <v>-3.2626242956839642E-2</v>
      </c>
      <c r="G110" s="17"/>
    </row>
    <row r="111" spans="1:7" x14ac:dyDescent="0.25">
      <c r="A111" s="4" t="s">
        <v>92</v>
      </c>
      <c r="B111" s="27">
        <v>99429</v>
      </c>
      <c r="C111" s="27">
        <v>102500</v>
      </c>
      <c r="D111" s="27">
        <v>-3071</v>
      </c>
      <c r="E111" s="11">
        <f t="shared" si="15"/>
        <v>-2.9960975609756097E-2</v>
      </c>
      <c r="G111" s="17"/>
    </row>
    <row r="112" spans="1:7" x14ac:dyDescent="0.25">
      <c r="A112" s="4" t="s">
        <v>93</v>
      </c>
      <c r="B112" s="27">
        <v>949690</v>
      </c>
      <c r="C112" s="27">
        <v>841090</v>
      </c>
      <c r="D112" s="27">
        <v>108600</v>
      </c>
      <c r="E112" s="11">
        <f t="shared" si="15"/>
        <v>0.12911816809140519</v>
      </c>
      <c r="G112" s="17"/>
    </row>
    <row r="113" spans="1:7" x14ac:dyDescent="0.25">
      <c r="A113" s="4" t="s">
        <v>94</v>
      </c>
      <c r="B113" s="27">
        <v>13250</v>
      </c>
      <c r="C113" s="27">
        <v>12500</v>
      </c>
      <c r="D113" s="27">
        <v>750</v>
      </c>
      <c r="E113" s="11">
        <f t="shared" si="15"/>
        <v>0.06</v>
      </c>
      <c r="G113" s="17"/>
    </row>
    <row r="114" spans="1:7" x14ac:dyDescent="0.25">
      <c r="A114" s="5" t="s">
        <v>95</v>
      </c>
      <c r="B114" s="28">
        <v>2347478</v>
      </c>
      <c r="C114" s="28">
        <v>2285012</v>
      </c>
      <c r="D114" s="28">
        <v>62466</v>
      </c>
      <c r="E114" s="13">
        <f t="shared" si="15"/>
        <v>2.7337274377552501E-2</v>
      </c>
      <c r="G114" s="17"/>
    </row>
    <row r="115" spans="1:7" x14ac:dyDescent="0.25">
      <c r="A115" s="4" t="s">
        <v>5</v>
      </c>
      <c r="B115" s="25"/>
      <c r="C115" s="25"/>
      <c r="D115" s="25"/>
      <c r="E115" s="13"/>
      <c r="G115" s="17"/>
    </row>
    <row r="116" spans="1:7" x14ac:dyDescent="0.25">
      <c r="A116" s="18" t="s">
        <v>96</v>
      </c>
      <c r="B116" s="26"/>
      <c r="C116" s="26"/>
      <c r="D116" s="26"/>
      <c r="G116" s="17"/>
    </row>
    <row r="117" spans="1:7" x14ac:dyDescent="0.25">
      <c r="A117" s="5" t="s">
        <v>97</v>
      </c>
      <c r="B117" s="28">
        <v>525640</v>
      </c>
      <c r="C117" s="28">
        <v>558843</v>
      </c>
      <c r="D117" s="28">
        <v>-33203</v>
      </c>
      <c r="E117" s="13">
        <f t="shared" ref="E117" si="16">D117/C117</f>
        <v>-5.9413824634110116E-2</v>
      </c>
      <c r="G117" s="17"/>
    </row>
    <row r="118" spans="1:7" x14ac:dyDescent="0.25">
      <c r="A118" s="5"/>
      <c r="B118" s="25"/>
      <c r="C118" s="25"/>
      <c r="D118" s="25"/>
      <c r="E118" s="13"/>
      <c r="G118" s="17"/>
    </row>
    <row r="119" spans="1:7" x14ac:dyDescent="0.25">
      <c r="A119" s="5" t="s">
        <v>98</v>
      </c>
      <c r="B119" s="28">
        <v>23447229</v>
      </c>
      <c r="C119" s="28">
        <v>23224452</v>
      </c>
      <c r="D119" s="28">
        <v>222777</v>
      </c>
      <c r="E119" s="13">
        <f t="shared" ref="E119" si="17">D119/C119</f>
        <v>9.5923468936963512E-3</v>
      </c>
      <c r="G119" s="17"/>
    </row>
    <row r="120" spans="1:7" x14ac:dyDescent="0.25">
      <c r="A120" s="4" t="s">
        <v>5</v>
      </c>
      <c r="B120" s="25"/>
      <c r="C120" s="25"/>
      <c r="D120" s="25"/>
      <c r="G120" s="17"/>
    </row>
    <row r="121" spans="1:7" x14ac:dyDescent="0.25">
      <c r="A121" s="5" t="s">
        <v>99</v>
      </c>
      <c r="B121" s="26"/>
      <c r="C121" s="26"/>
      <c r="D121" s="26"/>
      <c r="G121" s="17"/>
    </row>
    <row r="122" spans="1:7" x14ac:dyDescent="0.25">
      <c r="A122" s="4" t="s">
        <v>5</v>
      </c>
      <c r="B122" s="25"/>
      <c r="C122" s="25"/>
      <c r="D122" s="25"/>
      <c r="G122" s="17"/>
    </row>
    <row r="123" spans="1:7" x14ac:dyDescent="0.25">
      <c r="A123" s="18" t="s">
        <v>100</v>
      </c>
      <c r="B123" s="26"/>
      <c r="C123" s="26"/>
      <c r="D123" s="26"/>
      <c r="G123" s="17"/>
    </row>
    <row r="124" spans="1:7" x14ac:dyDescent="0.25">
      <c r="A124" s="4" t="s">
        <v>101</v>
      </c>
      <c r="B124" s="27">
        <v>3371460</v>
      </c>
      <c r="C124" s="27">
        <v>3040871</v>
      </c>
      <c r="D124" s="27">
        <v>330589</v>
      </c>
      <c r="E124" s="11">
        <f t="shared" ref="E124:E127" si="18">D124/C124</f>
        <v>0.10871523323416218</v>
      </c>
      <c r="G124" s="17"/>
    </row>
    <row r="125" spans="1:7" x14ac:dyDescent="0.25">
      <c r="A125" s="4" t="s">
        <v>102</v>
      </c>
      <c r="B125" s="25"/>
      <c r="C125" s="25"/>
      <c r="D125" s="25"/>
      <c r="E125" s="11"/>
      <c r="G125" s="17"/>
    </row>
    <row r="126" spans="1:7" x14ac:dyDescent="0.25">
      <c r="A126" s="4" t="s">
        <v>103</v>
      </c>
      <c r="B126" s="27">
        <v>40000</v>
      </c>
      <c r="C126" s="27">
        <v>35000</v>
      </c>
      <c r="D126" s="27">
        <v>5000</v>
      </c>
      <c r="E126" s="11">
        <f t="shared" si="18"/>
        <v>0.14285714285714285</v>
      </c>
      <c r="G126" s="17"/>
    </row>
    <row r="127" spans="1:7" x14ac:dyDescent="0.25">
      <c r="A127" s="5" t="s">
        <v>104</v>
      </c>
      <c r="B127" s="28">
        <v>3411460</v>
      </c>
      <c r="C127" s="28">
        <v>3075871</v>
      </c>
      <c r="D127" s="28">
        <v>335589</v>
      </c>
      <c r="E127" s="13">
        <f t="shared" si="18"/>
        <v>0.10910373029298043</v>
      </c>
      <c r="G127" s="17"/>
    </row>
    <row r="128" spans="1:7" x14ac:dyDescent="0.25">
      <c r="A128" s="4" t="s">
        <v>5</v>
      </c>
      <c r="B128" s="25"/>
      <c r="C128" s="25"/>
      <c r="D128" s="25"/>
      <c r="G128" s="17"/>
    </row>
    <row r="129" spans="1:7" x14ac:dyDescent="0.25">
      <c r="A129" s="18" t="s">
        <v>105</v>
      </c>
      <c r="B129" s="26"/>
      <c r="C129" s="26"/>
      <c r="D129" s="26"/>
      <c r="G129" s="17"/>
    </row>
    <row r="130" spans="1:7" x14ac:dyDescent="0.25">
      <c r="A130" s="4" t="s">
        <v>101</v>
      </c>
      <c r="B130" s="27">
        <v>382500</v>
      </c>
      <c r="C130" s="27">
        <v>6950137</v>
      </c>
      <c r="D130" s="27">
        <v>-6567637</v>
      </c>
      <c r="E130" s="11">
        <f t="shared" ref="E130:E133" si="19">D130/C130</f>
        <v>-0.94496511363732827</v>
      </c>
      <c r="G130" s="17"/>
    </row>
    <row r="131" spans="1:7" x14ac:dyDescent="0.25">
      <c r="A131" s="4" t="s">
        <v>102</v>
      </c>
      <c r="B131" s="25"/>
      <c r="C131" s="25"/>
      <c r="D131" s="25"/>
      <c r="E131" s="11"/>
      <c r="G131" s="17"/>
    </row>
    <row r="132" spans="1:7" x14ac:dyDescent="0.25">
      <c r="A132" s="4" t="s">
        <v>103</v>
      </c>
      <c r="B132" s="25"/>
      <c r="C132" s="27">
        <v>144669</v>
      </c>
      <c r="D132" s="27">
        <v>-144669</v>
      </c>
      <c r="E132" s="11">
        <f t="shared" si="19"/>
        <v>-1</v>
      </c>
      <c r="G132" s="17"/>
    </row>
    <row r="133" spans="1:7" x14ac:dyDescent="0.25">
      <c r="A133" s="5" t="s">
        <v>106</v>
      </c>
      <c r="B133" s="28">
        <v>382500</v>
      </c>
      <c r="C133" s="28">
        <v>7094806</v>
      </c>
      <c r="D133" s="28">
        <v>-6712306</v>
      </c>
      <c r="E133" s="13">
        <f t="shared" si="19"/>
        <v>-0.94608732078086422</v>
      </c>
      <c r="G133" s="17"/>
    </row>
    <row r="134" spans="1:7" x14ac:dyDescent="0.25">
      <c r="A134" s="4" t="s">
        <v>5</v>
      </c>
      <c r="B134" s="25"/>
      <c r="C134" s="25"/>
      <c r="D134" s="25"/>
      <c r="G134" s="17"/>
    </row>
    <row r="135" spans="1:7" x14ac:dyDescent="0.25">
      <c r="A135" s="5" t="s">
        <v>107</v>
      </c>
      <c r="B135" s="28">
        <v>3793960</v>
      </c>
      <c r="C135" s="28">
        <v>10170677</v>
      </c>
      <c r="D135" s="28">
        <v>-6376717</v>
      </c>
      <c r="E135" s="13">
        <f t="shared" ref="E135" si="20">D135/C135</f>
        <v>-0.62697075130790214</v>
      </c>
      <c r="G135" s="17"/>
    </row>
    <row r="136" spans="1:7" x14ac:dyDescent="0.25">
      <c r="A136" s="4" t="s">
        <v>5</v>
      </c>
      <c r="B136" s="25"/>
      <c r="C136" s="25"/>
      <c r="D136" s="25"/>
      <c r="G136" s="17"/>
    </row>
    <row r="137" spans="1:7" x14ac:dyDescent="0.25">
      <c r="A137" s="5" t="s">
        <v>108</v>
      </c>
      <c r="B137" s="28">
        <v>27241189</v>
      </c>
      <c r="C137" s="28">
        <v>33395129</v>
      </c>
      <c r="D137" s="28">
        <v>-6153940</v>
      </c>
      <c r="E137" s="13">
        <f t="shared" ref="E137" si="21">D137/C137</f>
        <v>-0.18427657518556073</v>
      </c>
      <c r="G137" s="17"/>
    </row>
    <row r="138" spans="1:7" x14ac:dyDescent="0.25">
      <c r="A138" s="4" t="s">
        <v>5</v>
      </c>
      <c r="B138" s="25"/>
      <c r="C138" s="25"/>
      <c r="D138" s="25"/>
      <c r="G138" s="17"/>
    </row>
    <row r="139" spans="1:7" x14ac:dyDescent="0.25">
      <c r="A139" s="5" t="s">
        <v>109</v>
      </c>
      <c r="B139" s="28">
        <v>745391</v>
      </c>
      <c r="C139" s="28">
        <v>677402</v>
      </c>
      <c r="D139" s="28">
        <v>67989</v>
      </c>
      <c r="E139" s="13">
        <f t="shared" ref="E139" si="22">D139/C139</f>
        <v>0.10036728559998347</v>
      </c>
      <c r="G139" s="17"/>
    </row>
    <row r="140" spans="1:7" x14ac:dyDescent="0.25">
      <c r="A140" s="5"/>
      <c r="B140" s="26"/>
      <c r="C140" s="26"/>
      <c r="D140" s="26"/>
      <c r="G140" s="17"/>
    </row>
    <row r="141" spans="1:7" x14ac:dyDescent="0.25">
      <c r="A141" s="5" t="s">
        <v>110</v>
      </c>
      <c r="B141" s="25"/>
      <c r="C141" s="25"/>
      <c r="D141" s="25"/>
      <c r="G141" s="17"/>
    </row>
    <row r="142" spans="1:7" x14ac:dyDescent="0.25">
      <c r="A142" s="4" t="s">
        <v>5</v>
      </c>
      <c r="B142" s="26"/>
      <c r="C142" s="26"/>
      <c r="D142" s="26"/>
      <c r="G142" s="17"/>
    </row>
    <row r="143" spans="1:7" x14ac:dyDescent="0.25">
      <c r="A143" s="18" t="s">
        <v>111</v>
      </c>
      <c r="B143" s="25"/>
      <c r="C143" s="25"/>
      <c r="D143" s="25"/>
      <c r="G143" s="17"/>
    </row>
    <row r="144" spans="1:7" x14ac:dyDescent="0.25">
      <c r="A144" s="4" t="s">
        <v>112</v>
      </c>
      <c r="B144" s="25"/>
      <c r="C144" s="25"/>
      <c r="D144" s="25"/>
      <c r="E144" s="11"/>
      <c r="G144" s="17"/>
    </row>
    <row r="145" spans="1:7" x14ac:dyDescent="0.25">
      <c r="A145" s="4" t="s">
        <v>113</v>
      </c>
      <c r="B145" s="27">
        <v>8452</v>
      </c>
      <c r="C145" s="27">
        <v>6000</v>
      </c>
      <c r="D145" s="27">
        <v>2452</v>
      </c>
      <c r="E145" s="11">
        <f t="shared" ref="E145:E146" si="23">D145/C145</f>
        <v>0.40866666666666668</v>
      </c>
      <c r="G145" s="17"/>
    </row>
    <row r="146" spans="1:7" x14ac:dyDescent="0.25">
      <c r="A146" s="5" t="s">
        <v>114</v>
      </c>
      <c r="B146" s="28">
        <v>8452</v>
      </c>
      <c r="C146" s="28">
        <v>6000</v>
      </c>
      <c r="D146" s="28">
        <v>2452</v>
      </c>
      <c r="E146" s="13">
        <f t="shared" si="23"/>
        <v>0.40866666666666668</v>
      </c>
      <c r="G146" s="17"/>
    </row>
    <row r="147" spans="1:7" x14ac:dyDescent="0.25">
      <c r="A147" s="4" t="s">
        <v>5</v>
      </c>
      <c r="B147" s="25"/>
      <c r="C147" s="25"/>
      <c r="D147" s="25"/>
      <c r="G147" s="17"/>
    </row>
    <row r="148" spans="1:7" x14ac:dyDescent="0.25">
      <c r="A148" s="18" t="s">
        <v>115</v>
      </c>
      <c r="B148" s="26"/>
      <c r="C148" s="26"/>
      <c r="D148" s="26"/>
      <c r="G148" s="17"/>
    </row>
    <row r="149" spans="1:7" x14ac:dyDescent="0.25">
      <c r="A149" s="4" t="s">
        <v>116</v>
      </c>
      <c r="B149" s="27">
        <v>42000</v>
      </c>
      <c r="C149" s="25"/>
      <c r="D149" s="27">
        <v>42000</v>
      </c>
      <c r="E149" s="11">
        <v>1</v>
      </c>
      <c r="G149" s="17"/>
    </row>
    <row r="150" spans="1:7" x14ac:dyDescent="0.25">
      <c r="A150" s="4" t="s">
        <v>117</v>
      </c>
      <c r="B150" s="27">
        <v>10500</v>
      </c>
      <c r="C150" s="27">
        <v>50000</v>
      </c>
      <c r="D150" s="27">
        <v>-39500</v>
      </c>
      <c r="E150" s="11">
        <f t="shared" ref="E150:E151" si="24">D150/C150</f>
        <v>-0.79</v>
      </c>
      <c r="G150" s="17"/>
    </row>
    <row r="151" spans="1:7" x14ac:dyDescent="0.25">
      <c r="A151" s="5" t="s">
        <v>118</v>
      </c>
      <c r="B151" s="28">
        <v>52500</v>
      </c>
      <c r="C151" s="28">
        <v>50000</v>
      </c>
      <c r="D151" s="28">
        <v>2500</v>
      </c>
      <c r="E151" s="13">
        <f t="shared" si="24"/>
        <v>0.05</v>
      </c>
      <c r="G151" s="17"/>
    </row>
    <row r="152" spans="1:7" x14ac:dyDescent="0.25">
      <c r="A152" s="4" t="s">
        <v>5</v>
      </c>
      <c r="B152" s="25"/>
      <c r="C152" s="25"/>
      <c r="D152" s="25"/>
      <c r="G152" s="17"/>
    </row>
    <row r="153" spans="1:7" x14ac:dyDescent="0.25">
      <c r="A153" s="5" t="s">
        <v>119</v>
      </c>
      <c r="B153" s="28">
        <v>-44048</v>
      </c>
      <c r="C153" s="28">
        <v>-44000</v>
      </c>
      <c r="D153" s="28">
        <v>-48</v>
      </c>
      <c r="E153" s="13">
        <f t="shared" ref="E153" si="25">D153/C153</f>
        <v>1.090909090909091E-3</v>
      </c>
      <c r="G153" s="17"/>
    </row>
    <row r="154" spans="1:7" x14ac:dyDescent="0.25">
      <c r="A154" s="4" t="s">
        <v>5</v>
      </c>
      <c r="B154" s="25"/>
      <c r="C154" s="25"/>
      <c r="D154" s="25"/>
      <c r="G154" s="17"/>
    </row>
    <row r="155" spans="1:7" x14ac:dyDescent="0.25">
      <c r="A155" s="5" t="s">
        <v>120</v>
      </c>
      <c r="B155" s="26"/>
      <c r="C155" s="26"/>
      <c r="D155" s="26"/>
      <c r="G155" s="17"/>
    </row>
    <row r="156" spans="1:7" x14ac:dyDescent="0.25">
      <c r="A156" s="4" t="s">
        <v>5</v>
      </c>
      <c r="B156" s="25"/>
      <c r="C156" s="25"/>
      <c r="D156" s="25"/>
      <c r="G156" s="17"/>
    </row>
    <row r="157" spans="1:7" x14ac:dyDescent="0.25">
      <c r="A157" s="5" t="s">
        <v>121</v>
      </c>
      <c r="B157" s="26"/>
      <c r="C157" s="26"/>
      <c r="D157" s="26"/>
      <c r="G157" s="17"/>
    </row>
    <row r="158" spans="1:7" x14ac:dyDescent="0.25">
      <c r="A158" s="4" t="s">
        <v>122</v>
      </c>
      <c r="B158" s="27">
        <v>85038</v>
      </c>
      <c r="C158" s="27">
        <v>100315</v>
      </c>
      <c r="D158" s="27">
        <v>-15277</v>
      </c>
      <c r="E158" s="11">
        <f t="shared" ref="E158:E161" si="26">D158/C158</f>
        <v>-0.15229028560035887</v>
      </c>
      <c r="G158" s="17"/>
    </row>
    <row r="159" spans="1:7" x14ac:dyDescent="0.25">
      <c r="A159" s="4" t="s">
        <v>123</v>
      </c>
      <c r="B159" s="27">
        <v>15000</v>
      </c>
      <c r="C159" s="27">
        <v>20000</v>
      </c>
      <c r="D159" s="27">
        <v>-5000</v>
      </c>
      <c r="E159" s="11">
        <f t="shared" si="26"/>
        <v>-0.25</v>
      </c>
      <c r="G159" s="17"/>
    </row>
    <row r="160" spans="1:7" x14ac:dyDescent="0.25">
      <c r="A160" s="4" t="s">
        <v>124</v>
      </c>
      <c r="B160" s="27">
        <v>2000</v>
      </c>
      <c r="C160" s="27">
        <v>42000</v>
      </c>
      <c r="D160" s="27">
        <v>-40000</v>
      </c>
      <c r="E160" s="11">
        <f t="shared" si="26"/>
        <v>-0.95238095238095233</v>
      </c>
      <c r="G160" s="17"/>
    </row>
    <row r="161" spans="1:7" x14ac:dyDescent="0.25">
      <c r="A161" s="5" t="s">
        <v>125</v>
      </c>
      <c r="B161" s="28">
        <v>102038</v>
      </c>
      <c r="C161" s="28">
        <v>162315</v>
      </c>
      <c r="D161" s="28">
        <v>-60277</v>
      </c>
      <c r="E161" s="13">
        <f t="shared" si="26"/>
        <v>-0.37135816159935925</v>
      </c>
      <c r="G161" s="17"/>
    </row>
    <row r="162" spans="1:7" x14ac:dyDescent="0.25">
      <c r="A162" s="4" t="s">
        <v>5</v>
      </c>
      <c r="B162" s="25"/>
      <c r="C162" s="25"/>
      <c r="D162" s="25"/>
      <c r="G162" s="17"/>
    </row>
    <row r="163" spans="1:7" x14ac:dyDescent="0.25">
      <c r="A163" s="5" t="s">
        <v>126</v>
      </c>
      <c r="B163" s="26"/>
      <c r="C163" s="26"/>
      <c r="D163" s="26"/>
      <c r="G163" s="17"/>
    </row>
    <row r="164" spans="1:7" x14ac:dyDescent="0.25">
      <c r="A164" s="4" t="s">
        <v>127</v>
      </c>
      <c r="B164" s="25"/>
      <c r="C164" s="25"/>
      <c r="D164" s="25"/>
      <c r="G164" s="17"/>
    </row>
    <row r="165" spans="1:7" x14ac:dyDescent="0.25">
      <c r="A165" s="4" t="s">
        <v>128</v>
      </c>
      <c r="B165" s="25"/>
      <c r="C165" s="25"/>
      <c r="D165" s="25"/>
      <c r="G165" s="17"/>
    </row>
    <row r="166" spans="1:7" x14ac:dyDescent="0.25">
      <c r="A166" s="5" t="s">
        <v>129</v>
      </c>
      <c r="B166" s="26"/>
      <c r="C166" s="26"/>
      <c r="D166" s="26"/>
      <c r="G166" s="17"/>
    </row>
    <row r="167" spans="1:7" x14ac:dyDescent="0.25">
      <c r="A167" s="4" t="s">
        <v>5</v>
      </c>
      <c r="B167" s="25"/>
      <c r="C167" s="25"/>
      <c r="D167" s="25"/>
      <c r="G167" s="17"/>
    </row>
    <row r="168" spans="1:7" x14ac:dyDescent="0.25">
      <c r="A168" s="5" t="s">
        <v>130</v>
      </c>
      <c r="B168" s="28">
        <v>102038</v>
      </c>
      <c r="C168" s="28">
        <v>162315</v>
      </c>
      <c r="D168" s="28">
        <v>-60277</v>
      </c>
      <c r="E168" s="13">
        <f t="shared" ref="E168" si="27">D168/C168</f>
        <v>-0.37135816159935925</v>
      </c>
      <c r="G168" s="17"/>
    </row>
    <row r="169" spans="1:7" x14ac:dyDescent="0.25">
      <c r="A169" s="4" t="s">
        <v>5</v>
      </c>
      <c r="B169" s="25"/>
      <c r="C169" s="25"/>
      <c r="D169" s="25"/>
      <c r="G169" s="17"/>
    </row>
    <row r="170" spans="1:7" x14ac:dyDescent="0.25">
      <c r="A170" s="5" t="s">
        <v>131</v>
      </c>
      <c r="B170" s="26"/>
      <c r="C170" s="26"/>
      <c r="D170" s="26"/>
      <c r="G170" s="17"/>
    </row>
    <row r="171" spans="1:7" x14ac:dyDescent="0.25">
      <c r="A171" s="4" t="s">
        <v>132</v>
      </c>
      <c r="B171" s="25"/>
      <c r="C171" s="25"/>
      <c r="D171" s="25"/>
      <c r="G171" s="17"/>
    </row>
    <row r="172" spans="1:7" x14ac:dyDescent="0.25">
      <c r="A172" s="4" t="s">
        <v>133</v>
      </c>
      <c r="B172" s="27">
        <v>803381</v>
      </c>
      <c r="C172" s="27">
        <v>795717</v>
      </c>
      <c r="D172" s="27">
        <v>7664</v>
      </c>
      <c r="E172" s="11">
        <f t="shared" ref="E172:E173" si="28">D172/C172</f>
        <v>9.6315649910709462E-3</v>
      </c>
      <c r="G172" s="17"/>
    </row>
    <row r="173" spans="1:7" x14ac:dyDescent="0.25">
      <c r="A173" s="5" t="s">
        <v>134</v>
      </c>
      <c r="B173" s="28">
        <v>-803381</v>
      </c>
      <c r="C173" s="28">
        <v>-795717</v>
      </c>
      <c r="D173" s="28">
        <v>-7664</v>
      </c>
      <c r="E173" s="13">
        <f t="shared" si="28"/>
        <v>9.6315649910709462E-3</v>
      </c>
      <c r="G173" s="17"/>
    </row>
    <row r="174" spans="1:7" x14ac:dyDescent="0.25">
      <c r="A174" s="4" t="s">
        <v>5</v>
      </c>
      <c r="B174" s="25"/>
      <c r="C174" s="25"/>
      <c r="D174" s="25"/>
      <c r="G174" s="17"/>
    </row>
    <row r="175" spans="1:7" x14ac:dyDescent="0.25">
      <c r="A175" s="22" t="s">
        <v>135</v>
      </c>
      <c r="B175" s="29"/>
      <c r="C175" s="29"/>
      <c r="D175" s="29"/>
      <c r="E175" s="23"/>
      <c r="G175" s="17"/>
    </row>
    <row r="176" spans="1:7" x14ac:dyDescent="0.25">
      <c r="A176" s="4" t="s">
        <v>5</v>
      </c>
    </row>
    <row r="178" spans="2:4" s="24" customFormat="1" x14ac:dyDescent="0.25">
      <c r="B178"/>
      <c r="C178"/>
      <c r="D178"/>
    </row>
  </sheetData>
  <printOptions horizontalCentered="1"/>
  <pageMargins left="0.70866141732283472" right="0.31496062992125984" top="0.74803149606299213" bottom="0.94488188976377963" header="0.31496062992125984" footer="0.31496062992125984"/>
  <pageSetup scale="80" firstPageNumber="27" orientation="portrait" useFirstPageNumber="1" r:id="rId1"/>
  <headerFooter>
    <oddHeader>&amp;CConto Economico Riclassificato</oddHeader>
    <oddFooter>&amp;C&amp;"Times New Roman,Normale"&amp;10&amp;P</oddFooter>
    <evenHeader>&amp;D
EMILIACENTRALE\BONINIPATRIZIA
Pagina &amp;P</evenHeader>
  </headerFooter>
  <rowBreaks count="1" manualBreakCount="1">
    <brk id="1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229E5-51BD-46C4-8B07-F160B025990F}">
  <sheetPr>
    <tabColor rgb="FFFFC000"/>
  </sheetPr>
  <dimension ref="A1:F78"/>
  <sheetViews>
    <sheetView tabSelected="1" topLeftCell="A57" zoomScaleNormal="100" workbookViewId="0">
      <selection activeCell="C61" sqref="C61"/>
    </sheetView>
  </sheetViews>
  <sheetFormatPr defaultRowHeight="15" x14ac:dyDescent="0.25"/>
  <cols>
    <col min="1" max="1" width="9.28515625" style="34" customWidth="1"/>
    <col min="2" max="2" width="2.42578125" style="34" customWidth="1"/>
    <col min="3" max="3" width="41.42578125" style="34" customWidth="1"/>
    <col min="4" max="4" width="13.42578125" style="34" customWidth="1"/>
    <col min="5" max="5" width="14" style="34" customWidth="1"/>
    <col min="6" max="6" width="13.5703125" style="34" customWidth="1"/>
    <col min="7" max="7" width="12.7109375" style="34" customWidth="1"/>
    <col min="8" max="16384" width="9.140625" style="34"/>
  </cols>
  <sheetData>
    <row r="1" spans="1:6" ht="30" x14ac:dyDescent="0.25">
      <c r="A1" s="31" t="s">
        <v>139</v>
      </c>
      <c r="B1" s="32"/>
      <c r="C1" s="31" t="s">
        <v>140</v>
      </c>
      <c r="D1" s="33" t="s">
        <v>141</v>
      </c>
      <c r="E1" s="33" t="s">
        <v>142</v>
      </c>
      <c r="F1" s="33" t="s">
        <v>143</v>
      </c>
    </row>
    <row r="2" spans="1:6" x14ac:dyDescent="0.25">
      <c r="C2" s="35"/>
      <c r="D2" s="36"/>
      <c r="E2" s="36"/>
      <c r="F2" s="36"/>
    </row>
    <row r="3" spans="1:6" x14ac:dyDescent="0.25">
      <c r="A3" s="37">
        <v>1110100</v>
      </c>
      <c r="B3" s="37"/>
      <c r="C3" s="38" t="s">
        <v>144</v>
      </c>
      <c r="D3" s="39">
        <v>0</v>
      </c>
      <c r="E3" s="39">
        <v>0</v>
      </c>
      <c r="F3" s="39">
        <v>0</v>
      </c>
    </row>
    <row r="4" spans="1:6" x14ac:dyDescent="0.25">
      <c r="A4" s="37"/>
      <c r="B4" s="37"/>
      <c r="C4" s="40"/>
      <c r="D4" s="41"/>
      <c r="E4" s="41"/>
      <c r="F4" s="41"/>
    </row>
    <row r="5" spans="1:6" x14ac:dyDescent="0.25">
      <c r="A5" s="37">
        <v>1110103</v>
      </c>
      <c r="B5" s="37"/>
      <c r="C5" s="38" t="s">
        <v>145</v>
      </c>
      <c r="D5" s="39">
        <f>SUM(D6)</f>
        <v>0</v>
      </c>
      <c r="E5" s="39">
        <f t="shared" ref="E5" si="0">SUM(E6)</f>
        <v>427000</v>
      </c>
      <c r="F5" s="39">
        <f>SUM(F6)</f>
        <v>300000</v>
      </c>
    </row>
    <row r="6" spans="1:6" x14ac:dyDescent="0.25">
      <c r="A6" s="37"/>
      <c r="B6" s="37"/>
      <c r="C6" s="42" t="s">
        <v>146</v>
      </c>
      <c r="D6" s="43">
        <v>0</v>
      </c>
      <c r="E6" s="43">
        <v>427000</v>
      </c>
      <c r="F6" s="43">
        <v>300000</v>
      </c>
    </row>
    <row r="7" spans="1:6" x14ac:dyDescent="0.25">
      <c r="A7" s="37"/>
      <c r="B7" s="37"/>
      <c r="C7" s="44"/>
      <c r="D7" s="45"/>
      <c r="E7" s="45"/>
      <c r="F7" s="45"/>
    </row>
    <row r="8" spans="1:6" x14ac:dyDescent="0.25">
      <c r="A8" s="37">
        <v>1110104</v>
      </c>
      <c r="B8" s="37"/>
      <c r="C8" s="37" t="s">
        <v>147</v>
      </c>
      <c r="D8" s="39">
        <f>SUM(D9:D11)</f>
        <v>45000</v>
      </c>
      <c r="E8" s="39">
        <f t="shared" ref="E8:F8" si="1">SUM(E9:E11)</f>
        <v>35121</v>
      </c>
      <c r="F8" s="39">
        <f t="shared" si="1"/>
        <v>45000</v>
      </c>
    </row>
    <row r="9" spans="1:6" x14ac:dyDescent="0.25">
      <c r="A9" s="37"/>
      <c r="B9" s="37"/>
      <c r="C9" s="42" t="s">
        <v>148</v>
      </c>
      <c r="D9" s="43">
        <v>20000</v>
      </c>
      <c r="E9" s="43">
        <v>35121</v>
      </c>
      <c r="F9" s="43">
        <v>20000</v>
      </c>
    </row>
    <row r="10" spans="1:6" x14ac:dyDescent="0.25">
      <c r="A10" s="37"/>
      <c r="B10" s="37"/>
      <c r="C10" s="42" t="s">
        <v>149</v>
      </c>
      <c r="D10" s="43">
        <v>0</v>
      </c>
      <c r="E10" s="43">
        <v>0</v>
      </c>
      <c r="F10" s="43">
        <v>25000</v>
      </c>
    </row>
    <row r="11" spans="1:6" s="49" customFormat="1" ht="25.5" x14ac:dyDescent="0.25">
      <c r="A11" s="46"/>
      <c r="B11" s="46"/>
      <c r="C11" s="47" t="s">
        <v>150</v>
      </c>
      <c r="D11" s="48">
        <v>25000</v>
      </c>
      <c r="E11" s="48">
        <v>0</v>
      </c>
      <c r="F11" s="48">
        <v>0</v>
      </c>
    </row>
    <row r="12" spans="1:6" x14ac:dyDescent="0.25">
      <c r="A12" s="37"/>
      <c r="B12" s="37"/>
      <c r="C12" s="44"/>
      <c r="D12" s="43"/>
      <c r="E12" s="43"/>
      <c r="F12" s="43"/>
    </row>
    <row r="13" spans="1:6" x14ac:dyDescent="0.25">
      <c r="A13" s="37">
        <v>1110109</v>
      </c>
      <c r="B13" s="37"/>
      <c r="C13" s="37" t="s">
        <v>151</v>
      </c>
      <c r="D13" s="39">
        <f>SUM(D14)</f>
        <v>250000</v>
      </c>
      <c r="E13" s="39">
        <f t="shared" ref="E13" si="2">SUM(E14)</f>
        <v>271203</v>
      </c>
      <c r="F13" s="39">
        <f>SUM(F14)</f>
        <v>134000</v>
      </c>
    </row>
    <row r="14" spans="1:6" x14ac:dyDescent="0.25">
      <c r="A14" s="37"/>
      <c r="B14" s="37"/>
      <c r="C14" s="42" t="s">
        <v>151</v>
      </c>
      <c r="D14" s="43">
        <v>250000</v>
      </c>
      <c r="E14" s="43">
        <v>271203</v>
      </c>
      <c r="F14" s="43">
        <v>134000</v>
      </c>
    </row>
    <row r="15" spans="1:6" x14ac:dyDescent="0.25">
      <c r="A15" s="37"/>
      <c r="B15" s="37"/>
      <c r="C15" s="50"/>
      <c r="D15" s="43"/>
      <c r="E15" s="43"/>
      <c r="F15" s="43"/>
    </row>
    <row r="16" spans="1:6" x14ac:dyDescent="0.25">
      <c r="A16" s="37">
        <v>1110115</v>
      </c>
      <c r="B16" s="37"/>
      <c r="C16" s="37" t="s">
        <v>137</v>
      </c>
      <c r="D16" s="39">
        <f>SUM(D17:D19)</f>
        <v>300000</v>
      </c>
      <c r="E16" s="39">
        <f t="shared" ref="E16:F16" si="3">SUM(E17:E19)</f>
        <v>59695</v>
      </c>
      <c r="F16" s="39">
        <f t="shared" si="3"/>
        <v>49695</v>
      </c>
    </row>
    <row r="17" spans="1:6" x14ac:dyDescent="0.25">
      <c r="A17" s="37"/>
      <c r="B17" s="37"/>
      <c r="C17" s="42" t="s">
        <v>152</v>
      </c>
      <c r="D17" s="43">
        <v>0</v>
      </c>
      <c r="E17" s="43">
        <v>29695</v>
      </c>
      <c r="F17" s="43">
        <v>29695</v>
      </c>
    </row>
    <row r="18" spans="1:6" x14ac:dyDescent="0.25">
      <c r="A18" s="37"/>
      <c r="B18" s="37"/>
      <c r="C18" s="42" t="s">
        <v>153</v>
      </c>
      <c r="D18" s="43">
        <v>0</v>
      </c>
      <c r="E18" s="43">
        <v>30000</v>
      </c>
      <c r="F18" s="43">
        <v>20000</v>
      </c>
    </row>
    <row r="19" spans="1:6" x14ac:dyDescent="0.25">
      <c r="A19" s="37"/>
      <c r="B19" s="37"/>
      <c r="C19" s="42" t="s">
        <v>154</v>
      </c>
      <c r="D19" s="43">
        <v>300000</v>
      </c>
      <c r="E19" s="43">
        <v>0</v>
      </c>
      <c r="F19" s="43">
        <v>0</v>
      </c>
    </row>
    <row r="20" spans="1:6" x14ac:dyDescent="0.25">
      <c r="A20" s="37"/>
      <c r="B20" s="37"/>
      <c r="C20" s="44"/>
      <c r="D20" s="43"/>
      <c r="E20" s="43"/>
      <c r="F20" s="43"/>
    </row>
    <row r="21" spans="1:6" x14ac:dyDescent="0.25">
      <c r="A21" s="37">
        <v>1110118</v>
      </c>
      <c r="B21" s="37"/>
      <c r="C21" s="37" t="s">
        <v>155</v>
      </c>
      <c r="D21" s="39">
        <f>SUM(D22)</f>
        <v>200000</v>
      </c>
      <c r="E21" s="39">
        <f t="shared" ref="E21" si="4">SUM(E22)</f>
        <v>290701</v>
      </c>
      <c r="F21" s="39">
        <f>SUM(F22)</f>
        <v>200000</v>
      </c>
    </row>
    <row r="22" spans="1:6" x14ac:dyDescent="0.25">
      <c r="A22" s="37"/>
      <c r="B22" s="37"/>
      <c r="C22" s="42" t="s">
        <v>155</v>
      </c>
      <c r="D22" s="43">
        <v>200000</v>
      </c>
      <c r="E22" s="43">
        <v>290701</v>
      </c>
      <c r="F22" s="43">
        <v>200000</v>
      </c>
    </row>
    <row r="23" spans="1:6" x14ac:dyDescent="0.25">
      <c r="A23" s="37"/>
      <c r="B23" s="37"/>
      <c r="C23" s="44"/>
      <c r="D23" s="43"/>
      <c r="E23" s="43"/>
      <c r="F23" s="43"/>
    </row>
    <row r="24" spans="1:6" x14ac:dyDescent="0.25">
      <c r="A24" s="37">
        <v>1110121</v>
      </c>
      <c r="B24" s="37"/>
      <c r="C24" s="37" t="s">
        <v>156</v>
      </c>
      <c r="D24" s="39">
        <f>SUM(D25:D26)</f>
        <v>5000</v>
      </c>
      <c r="E24" s="39">
        <f>SUM(E25:E26)</f>
        <v>5807</v>
      </c>
      <c r="F24" s="39">
        <f>SUM(F25:F26)</f>
        <v>8000</v>
      </c>
    </row>
    <row r="25" spans="1:6" x14ac:dyDescent="0.25">
      <c r="A25" s="37"/>
      <c r="B25" s="37"/>
      <c r="C25" s="42" t="s">
        <v>157</v>
      </c>
      <c r="D25" s="43">
        <v>1000</v>
      </c>
      <c r="E25" s="43">
        <v>1800</v>
      </c>
      <c r="F25" s="43">
        <v>1000</v>
      </c>
    </row>
    <row r="26" spans="1:6" x14ac:dyDescent="0.25">
      <c r="A26" s="37"/>
      <c r="B26" s="37"/>
      <c r="C26" s="42" t="s">
        <v>158</v>
      </c>
      <c r="D26" s="43">
        <v>4000</v>
      </c>
      <c r="E26" s="43">
        <v>4007</v>
      </c>
      <c r="F26" s="43">
        <v>7000</v>
      </c>
    </row>
    <row r="27" spans="1:6" x14ac:dyDescent="0.25">
      <c r="A27" s="37"/>
      <c r="B27" s="37"/>
      <c r="C27" s="44"/>
      <c r="D27" s="43"/>
      <c r="E27" s="43"/>
      <c r="F27" s="43"/>
    </row>
    <row r="28" spans="1:6" x14ac:dyDescent="0.25">
      <c r="A28" s="37">
        <v>1110124</v>
      </c>
      <c r="B28" s="37"/>
      <c r="C28" s="37" t="s">
        <v>136</v>
      </c>
      <c r="D28" s="39">
        <f>SUM(D29:D31)</f>
        <v>57000</v>
      </c>
      <c r="E28" s="39">
        <f>SUM(E29:E31)</f>
        <v>38657</v>
      </c>
      <c r="F28" s="39">
        <f>SUM(F29:F31)</f>
        <v>44000</v>
      </c>
    </row>
    <row r="29" spans="1:6" x14ac:dyDescent="0.25">
      <c r="A29" s="37"/>
      <c r="B29" s="37"/>
      <c r="C29" s="51" t="s">
        <v>136</v>
      </c>
      <c r="D29" s="43">
        <v>35000</v>
      </c>
      <c r="E29" s="43">
        <v>26657</v>
      </c>
      <c r="F29" s="43">
        <v>32000</v>
      </c>
    </row>
    <row r="30" spans="1:6" x14ac:dyDescent="0.25">
      <c r="A30" s="37"/>
      <c r="B30" s="37"/>
      <c r="C30" s="42" t="s">
        <v>159</v>
      </c>
      <c r="D30" s="43">
        <v>12000</v>
      </c>
      <c r="E30" s="43">
        <v>12000</v>
      </c>
      <c r="F30" s="43">
        <v>12000</v>
      </c>
    </row>
    <row r="31" spans="1:6" x14ac:dyDescent="0.25">
      <c r="A31" s="37"/>
      <c r="B31" s="37"/>
      <c r="C31" s="42" t="s">
        <v>160</v>
      </c>
      <c r="D31" s="43">
        <v>10000</v>
      </c>
      <c r="E31" s="43">
        <v>0</v>
      </c>
      <c r="F31" s="43">
        <v>0</v>
      </c>
    </row>
    <row r="32" spans="1:6" x14ac:dyDescent="0.25">
      <c r="A32" s="37"/>
      <c r="B32" s="37"/>
      <c r="C32" s="42"/>
      <c r="D32" s="43"/>
      <c r="E32" s="43"/>
      <c r="F32" s="43"/>
    </row>
    <row r="33" spans="1:6" x14ac:dyDescent="0.25">
      <c r="A33" s="37">
        <v>1110127</v>
      </c>
      <c r="B33" s="37"/>
      <c r="C33" s="37" t="s">
        <v>161</v>
      </c>
      <c r="D33" s="39">
        <f>SUM(D34:D35)</f>
        <v>2150000</v>
      </c>
      <c r="E33" s="39">
        <f t="shared" ref="E33" si="5">SUM(E34:E35)</f>
        <v>0</v>
      </c>
      <c r="F33" s="39">
        <f>SUM(F34:F35)</f>
        <v>2150000</v>
      </c>
    </row>
    <row r="34" spans="1:6" x14ac:dyDescent="0.25">
      <c r="A34" s="37"/>
      <c r="B34" s="37"/>
      <c r="C34" s="42" t="s">
        <v>162</v>
      </c>
      <c r="D34" s="43">
        <v>650000</v>
      </c>
      <c r="E34" s="43">
        <v>0</v>
      </c>
      <c r="F34" s="43">
        <v>650000</v>
      </c>
    </row>
    <row r="35" spans="1:6" x14ac:dyDescent="0.25">
      <c r="A35" s="37"/>
      <c r="B35" s="37"/>
      <c r="C35" s="42" t="s">
        <v>163</v>
      </c>
      <c r="D35" s="43">
        <v>1500000</v>
      </c>
      <c r="E35" s="43">
        <v>0</v>
      </c>
      <c r="F35" s="43">
        <v>1500000</v>
      </c>
    </row>
    <row r="36" spans="1:6" x14ac:dyDescent="0.25">
      <c r="A36" s="37"/>
      <c r="B36" s="37"/>
      <c r="C36" s="51"/>
      <c r="D36" s="43"/>
      <c r="E36" s="43"/>
      <c r="F36" s="43"/>
    </row>
    <row r="37" spans="1:6" x14ac:dyDescent="0.25">
      <c r="A37" s="37">
        <v>1110130</v>
      </c>
      <c r="B37" s="37"/>
      <c r="C37" s="37" t="s">
        <v>164</v>
      </c>
      <c r="D37" s="39">
        <f>SUM(D38:D40)</f>
        <v>43000</v>
      </c>
      <c r="E37" s="39">
        <f>SUM(E38:E40)</f>
        <v>48674</v>
      </c>
      <c r="F37" s="39">
        <f>SUM(F38:F40)</f>
        <v>44000</v>
      </c>
    </row>
    <row r="38" spans="1:6" x14ac:dyDescent="0.25">
      <c r="A38" s="37"/>
      <c r="B38" s="37"/>
      <c r="C38" s="42" t="s">
        <v>165</v>
      </c>
      <c r="D38" s="43">
        <v>9000</v>
      </c>
      <c r="E38" s="43">
        <v>10000</v>
      </c>
      <c r="F38" s="43">
        <v>10000</v>
      </c>
    </row>
    <row r="39" spans="1:6" x14ac:dyDescent="0.25">
      <c r="A39" s="37"/>
      <c r="B39" s="37"/>
      <c r="C39" s="42" t="s">
        <v>166</v>
      </c>
      <c r="D39" s="43">
        <v>34000</v>
      </c>
      <c r="E39" s="43">
        <v>0</v>
      </c>
      <c r="F39" s="43">
        <v>34000</v>
      </c>
    </row>
    <row r="40" spans="1:6" x14ac:dyDescent="0.25">
      <c r="A40" s="37"/>
      <c r="B40" s="37"/>
      <c r="C40" s="42" t="s">
        <v>167</v>
      </c>
      <c r="D40" s="43">
        <v>0</v>
      </c>
      <c r="E40" s="43">
        <v>38674</v>
      </c>
      <c r="F40" s="43">
        <v>0</v>
      </c>
    </row>
    <row r="41" spans="1:6" x14ac:dyDescent="0.25">
      <c r="A41" s="37"/>
      <c r="B41" s="37"/>
      <c r="C41" s="52" t="s">
        <v>168</v>
      </c>
      <c r="D41" s="53">
        <f>D37+D33+D28+D24+D21+D16+D13+D8+D5+D3</f>
        <v>3050000</v>
      </c>
      <c r="E41" s="53">
        <f>E37+E33+E28+E24+E21+E16+E13+E8+E5+E3</f>
        <v>1176858</v>
      </c>
      <c r="F41" s="53">
        <f>F37+F33+F28+F24+F21+F16+F13+F8+F5+F3</f>
        <v>2974695</v>
      </c>
    </row>
    <row r="42" spans="1:6" s="57" customFormat="1" ht="14.25" customHeight="1" x14ac:dyDescent="0.25">
      <c r="A42" s="54"/>
      <c r="B42" s="54"/>
      <c r="C42" s="55"/>
      <c r="D42" s="56"/>
      <c r="E42" s="56"/>
      <c r="F42" s="56"/>
    </row>
    <row r="43" spans="1:6" x14ac:dyDescent="0.25">
      <c r="A43" s="37">
        <v>1110200</v>
      </c>
      <c r="B43" s="37"/>
      <c r="C43" s="38" t="s">
        <v>169</v>
      </c>
      <c r="D43" s="39">
        <f>SUM(D44:D53)</f>
        <v>131000</v>
      </c>
      <c r="E43" s="39">
        <f t="shared" ref="E43:F43" si="6">SUM(E44:E53)</f>
        <v>45500</v>
      </c>
      <c r="F43" s="39">
        <f t="shared" si="6"/>
        <v>23500</v>
      </c>
    </row>
    <row r="44" spans="1:6" x14ac:dyDescent="0.25">
      <c r="A44" s="37"/>
      <c r="B44" s="37"/>
      <c r="C44" s="42" t="s">
        <v>170</v>
      </c>
      <c r="D44" s="43">
        <v>25000</v>
      </c>
      <c r="E44" s="43">
        <v>36706</v>
      </c>
      <c r="F44" s="43">
        <v>15000</v>
      </c>
    </row>
    <row r="45" spans="1:6" x14ac:dyDescent="0.25">
      <c r="A45" s="37"/>
      <c r="B45" s="37"/>
      <c r="C45" s="42" t="s">
        <v>171</v>
      </c>
      <c r="D45" s="43">
        <v>6000</v>
      </c>
      <c r="E45" s="43">
        <v>1500</v>
      </c>
      <c r="F45" s="43">
        <v>1500</v>
      </c>
    </row>
    <row r="46" spans="1:6" x14ac:dyDescent="0.25">
      <c r="A46" s="37"/>
      <c r="B46" s="37"/>
      <c r="C46" s="42" t="s">
        <v>172</v>
      </c>
      <c r="D46" s="43">
        <v>0</v>
      </c>
      <c r="E46" s="43">
        <v>4000</v>
      </c>
      <c r="F46" s="43">
        <v>4000</v>
      </c>
    </row>
    <row r="47" spans="1:6" x14ac:dyDescent="0.25">
      <c r="A47" s="37"/>
      <c r="B47" s="37"/>
      <c r="C47" s="42" t="s">
        <v>166</v>
      </c>
      <c r="D47" s="43">
        <v>3000</v>
      </c>
      <c r="E47" s="43">
        <v>0</v>
      </c>
      <c r="F47" s="43">
        <v>3000</v>
      </c>
    </row>
    <row r="48" spans="1:6" x14ac:dyDescent="0.25">
      <c r="A48" s="37"/>
      <c r="B48" s="37"/>
      <c r="C48" s="42" t="s">
        <v>173</v>
      </c>
      <c r="D48" s="43">
        <v>0</v>
      </c>
      <c r="E48" s="43">
        <v>3294</v>
      </c>
      <c r="F48" s="43">
        <v>0</v>
      </c>
    </row>
    <row r="49" spans="1:6" x14ac:dyDescent="0.25">
      <c r="A49" s="37"/>
      <c r="B49" s="37"/>
      <c r="C49" s="42" t="s">
        <v>174</v>
      </c>
      <c r="D49" s="43">
        <v>30000</v>
      </c>
      <c r="E49" s="43">
        <v>0</v>
      </c>
      <c r="F49" s="43">
        <v>0</v>
      </c>
    </row>
    <row r="50" spans="1:6" x14ac:dyDescent="0.25">
      <c r="A50" s="37"/>
      <c r="B50" s="37"/>
      <c r="C50" s="42" t="s">
        <v>175</v>
      </c>
      <c r="D50" s="43">
        <v>37000</v>
      </c>
      <c r="E50" s="43">
        <v>0</v>
      </c>
      <c r="F50" s="43">
        <v>0</v>
      </c>
    </row>
    <row r="51" spans="1:6" x14ac:dyDescent="0.25">
      <c r="A51" s="37"/>
      <c r="B51" s="37"/>
      <c r="C51" s="42" t="s">
        <v>176</v>
      </c>
      <c r="D51" s="43">
        <v>20000</v>
      </c>
      <c r="E51" s="43">
        <v>0</v>
      </c>
      <c r="F51" s="43">
        <v>0</v>
      </c>
    </row>
    <row r="52" spans="1:6" x14ac:dyDescent="0.25">
      <c r="A52" s="37"/>
      <c r="B52" s="37"/>
      <c r="C52" s="42" t="s">
        <v>177</v>
      </c>
      <c r="D52" s="43">
        <v>3000</v>
      </c>
      <c r="E52" s="43">
        <v>0</v>
      </c>
      <c r="F52" s="43">
        <v>0</v>
      </c>
    </row>
    <row r="53" spans="1:6" x14ac:dyDescent="0.25">
      <c r="A53" s="37"/>
      <c r="B53" s="37"/>
      <c r="C53" s="51" t="s">
        <v>178</v>
      </c>
      <c r="D53" s="43">
        <v>7000</v>
      </c>
      <c r="E53" s="43">
        <v>0</v>
      </c>
      <c r="F53" s="43">
        <v>0</v>
      </c>
    </row>
    <row r="54" spans="1:6" x14ac:dyDescent="0.25">
      <c r="A54" s="37"/>
      <c r="B54" s="37"/>
      <c r="C54" s="51"/>
      <c r="D54" s="43"/>
      <c r="E54" s="43"/>
      <c r="F54" s="43"/>
    </row>
    <row r="55" spans="1:6" x14ac:dyDescent="0.25">
      <c r="A55" s="37">
        <v>1110203</v>
      </c>
      <c r="B55" s="37"/>
      <c r="C55" s="38" t="s">
        <v>179</v>
      </c>
      <c r="D55" s="39">
        <f>SUM(D56:D57)</f>
        <v>0</v>
      </c>
      <c r="E55" s="39">
        <f t="shared" ref="E55:F55" si="7">SUM(E56:E57)</f>
        <v>2286</v>
      </c>
      <c r="F55" s="39">
        <f t="shared" si="7"/>
        <v>0</v>
      </c>
    </row>
    <row r="56" spans="1:6" x14ac:dyDescent="0.25">
      <c r="A56" s="37"/>
      <c r="B56" s="37"/>
      <c r="C56" s="42" t="s">
        <v>180</v>
      </c>
      <c r="D56" s="43">
        <v>0</v>
      </c>
      <c r="E56" s="43">
        <v>1249</v>
      </c>
      <c r="F56" s="43">
        <v>0</v>
      </c>
    </row>
    <row r="57" spans="1:6" x14ac:dyDescent="0.25">
      <c r="A57" s="37"/>
      <c r="B57" s="37"/>
      <c r="C57" s="42" t="s">
        <v>181</v>
      </c>
      <c r="D57" s="43">
        <v>0</v>
      </c>
      <c r="E57" s="43">
        <v>1037</v>
      </c>
      <c r="F57" s="43">
        <v>0</v>
      </c>
    </row>
    <row r="58" spans="1:6" x14ac:dyDescent="0.25">
      <c r="A58" s="37"/>
      <c r="B58" s="37"/>
      <c r="C58" s="58"/>
      <c r="D58" s="43"/>
      <c r="E58" s="43"/>
      <c r="F58" s="43"/>
    </row>
    <row r="59" spans="1:6" x14ac:dyDescent="0.25">
      <c r="A59" s="37">
        <v>1110206</v>
      </c>
      <c r="B59" s="37"/>
      <c r="C59" s="38" t="s">
        <v>182</v>
      </c>
      <c r="D59" s="39">
        <f>SUM(D60:D60)</f>
        <v>0</v>
      </c>
      <c r="E59" s="39">
        <f>SUM(E60:E60)</f>
        <v>10000</v>
      </c>
      <c r="F59" s="39">
        <f>SUM(F60:F60)</f>
        <v>10000</v>
      </c>
    </row>
    <row r="60" spans="1:6" x14ac:dyDescent="0.25">
      <c r="A60" s="37"/>
      <c r="B60" s="37"/>
      <c r="C60" s="42" t="s">
        <v>183</v>
      </c>
      <c r="D60" s="43">
        <v>0</v>
      </c>
      <c r="E60" s="43">
        <v>10000</v>
      </c>
      <c r="F60" s="43">
        <v>10000</v>
      </c>
    </row>
    <row r="61" spans="1:6" x14ac:dyDescent="0.25">
      <c r="A61" s="37"/>
      <c r="B61" s="37"/>
      <c r="C61" s="58"/>
      <c r="D61" s="43"/>
      <c r="E61" s="43"/>
      <c r="F61" s="43"/>
    </row>
    <row r="62" spans="1:6" x14ac:dyDescent="0.25">
      <c r="A62" s="37">
        <v>1110219</v>
      </c>
      <c r="B62" s="37"/>
      <c r="C62" s="38" t="s">
        <v>184</v>
      </c>
      <c r="D62" s="39">
        <f>SUM(D63:D68)</f>
        <v>120000</v>
      </c>
      <c r="E62" s="39">
        <f t="shared" ref="E62:F62" si="8">SUM(E63:E68)</f>
        <v>206097</v>
      </c>
      <c r="F62" s="39">
        <f t="shared" si="8"/>
        <v>85000</v>
      </c>
    </row>
    <row r="63" spans="1:6" x14ac:dyDescent="0.25">
      <c r="A63" s="37"/>
      <c r="B63" s="37"/>
      <c r="C63" s="42" t="s">
        <v>185</v>
      </c>
      <c r="D63" s="43">
        <v>40000</v>
      </c>
      <c r="E63" s="43">
        <v>23375</v>
      </c>
      <c r="F63" s="43">
        <v>40000</v>
      </c>
    </row>
    <row r="64" spans="1:6" x14ac:dyDescent="0.25">
      <c r="A64" s="37"/>
      <c r="B64" s="37"/>
      <c r="C64" s="42" t="s">
        <v>186</v>
      </c>
      <c r="D64" s="43">
        <v>0</v>
      </c>
      <c r="E64" s="43">
        <v>45628</v>
      </c>
      <c r="F64" s="43">
        <v>0</v>
      </c>
    </row>
    <row r="65" spans="1:6" x14ac:dyDescent="0.25">
      <c r="A65" s="37"/>
      <c r="B65" s="37"/>
      <c r="C65" s="42" t="s">
        <v>187</v>
      </c>
      <c r="D65" s="43">
        <v>0</v>
      </c>
      <c r="E65" s="43">
        <v>45000</v>
      </c>
      <c r="F65" s="43">
        <v>45000</v>
      </c>
    </row>
    <row r="66" spans="1:6" x14ac:dyDescent="0.25">
      <c r="A66" s="37"/>
      <c r="B66" s="37"/>
      <c r="C66" s="42" t="s">
        <v>188</v>
      </c>
      <c r="D66" s="43">
        <v>0</v>
      </c>
      <c r="E66" s="43">
        <v>55000</v>
      </c>
      <c r="F66" s="43">
        <v>0</v>
      </c>
    </row>
    <row r="67" spans="1:6" x14ac:dyDescent="0.25">
      <c r="A67" s="37"/>
      <c r="B67" s="37"/>
      <c r="C67" s="42" t="s">
        <v>189</v>
      </c>
      <c r="D67" s="43"/>
      <c r="E67" s="43">
        <v>37094</v>
      </c>
      <c r="F67" s="43">
        <v>0</v>
      </c>
    </row>
    <row r="68" spans="1:6" x14ac:dyDescent="0.25">
      <c r="A68" s="37"/>
      <c r="B68" s="37"/>
      <c r="C68" s="42" t="s">
        <v>190</v>
      </c>
      <c r="D68" s="43">
        <v>80000</v>
      </c>
      <c r="E68" s="43">
        <v>0</v>
      </c>
      <c r="F68" s="43">
        <v>0</v>
      </c>
    </row>
    <row r="69" spans="1:6" x14ac:dyDescent="0.25">
      <c r="A69" s="37"/>
      <c r="B69" s="37"/>
      <c r="C69" s="42"/>
      <c r="D69" s="43"/>
      <c r="E69" s="43"/>
      <c r="F69" s="43"/>
    </row>
    <row r="70" spans="1:6" x14ac:dyDescent="0.25">
      <c r="A70" s="37">
        <v>1110224</v>
      </c>
      <c r="B70" s="37"/>
      <c r="C70" s="38" t="s">
        <v>191</v>
      </c>
      <c r="D70" s="39">
        <f>SUM(D71:D72)</f>
        <v>100000</v>
      </c>
      <c r="E70" s="39">
        <f>SUM(E71:E72)</f>
        <v>193605</v>
      </c>
      <c r="F70" s="39">
        <f>SUM(F71:F72)</f>
        <v>152500</v>
      </c>
    </row>
    <row r="71" spans="1:6" x14ac:dyDescent="0.25">
      <c r="A71" s="37"/>
      <c r="B71" s="37"/>
      <c r="C71" s="42" t="s">
        <v>192</v>
      </c>
      <c r="D71" s="43">
        <v>100000</v>
      </c>
      <c r="E71" s="43">
        <v>141105</v>
      </c>
      <c r="F71" s="43">
        <v>100000</v>
      </c>
    </row>
    <row r="72" spans="1:6" x14ac:dyDescent="0.25">
      <c r="A72" s="37"/>
      <c r="B72" s="37"/>
      <c r="C72" s="42" t="s">
        <v>193</v>
      </c>
      <c r="D72" s="43">
        <v>0</v>
      </c>
      <c r="E72" s="43">
        <v>52500</v>
      </c>
      <c r="F72" s="43">
        <v>52500</v>
      </c>
    </row>
    <row r="73" spans="1:6" x14ac:dyDescent="0.25">
      <c r="A73" s="37"/>
      <c r="B73" s="37"/>
      <c r="C73" s="52" t="s">
        <v>194</v>
      </c>
      <c r="D73" s="53">
        <f>D70+D62+D59+D55+D43</f>
        <v>351000</v>
      </c>
      <c r="E73" s="53">
        <f>E70+E62+E59+E55+E43</f>
        <v>457488</v>
      </c>
      <c r="F73" s="53">
        <f>F70+F62+F59+F55+F43</f>
        <v>271000</v>
      </c>
    </row>
    <row r="74" spans="1:6" s="57" customFormat="1" ht="14.25" customHeight="1" x14ac:dyDescent="0.25">
      <c r="A74" s="54"/>
      <c r="B74" s="54"/>
      <c r="C74" s="55"/>
      <c r="D74" s="56"/>
      <c r="E74" s="56"/>
      <c r="F74" s="56"/>
    </row>
    <row r="75" spans="1:6" x14ac:dyDescent="0.25">
      <c r="A75" s="37">
        <v>1110306</v>
      </c>
      <c r="B75" s="37"/>
      <c r="C75" s="38" t="s">
        <v>195</v>
      </c>
      <c r="D75" s="53">
        <v>0</v>
      </c>
      <c r="E75" s="53">
        <v>0</v>
      </c>
      <c r="F75" s="53">
        <v>0</v>
      </c>
    </row>
    <row r="76" spans="1:6" x14ac:dyDescent="0.25">
      <c r="A76" s="59"/>
      <c r="B76" s="59"/>
      <c r="C76" s="42"/>
      <c r="D76" s="43"/>
      <c r="E76" s="43"/>
      <c r="F76" s="43"/>
    </row>
    <row r="77" spans="1:6" ht="15.75" thickBot="1" x14ac:dyDescent="0.3">
      <c r="A77" s="59"/>
      <c r="B77" s="59"/>
      <c r="C77" s="52" t="s">
        <v>138</v>
      </c>
      <c r="D77" s="60">
        <f>D75+D73+D41</f>
        <v>3401000</v>
      </c>
      <c r="E77" s="60">
        <f t="shared" ref="E77" si="9">E75+E73+E41</f>
        <v>1634346</v>
      </c>
      <c r="F77" s="60">
        <f>F75+F73+F41</f>
        <v>3245695</v>
      </c>
    </row>
    <row r="78" spans="1:6" ht="15.75" thickTop="1" x14ac:dyDescent="0.25">
      <c r="D78" s="61"/>
      <c r="E78" s="61"/>
      <c r="F78" s="61"/>
    </row>
  </sheetData>
  <pageMargins left="0.70866141732283472" right="0.51181102362204722" top="0.74803149606299213" bottom="0.74803149606299213" header="0.31496062992125984" footer="0.31496062992125984"/>
  <pageSetup paperSize="9" scale="87" firstPageNumber="30" orientation="portrait" useFirstPageNumber="1" r:id="rId1"/>
  <headerFooter>
    <oddHeader>&amp;CPiano degli investimenti</oddHeader>
    <oddFooter>&amp;C&amp;"Times New Roman,Normale"&amp;10&amp;P</oddFooter>
  </headerFooter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Conto Econom. 2018 </vt:lpstr>
      <vt:lpstr>Piano Investimenti 2018 </vt:lpstr>
      <vt:lpstr>'Conto Econom. 2018 '!Titoli_stampa</vt:lpstr>
      <vt:lpstr>'Piano Investimenti 2018 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Bonini Patrizia</dc:creator>
  <cp:lastModifiedBy>Bonini Patrizia</cp:lastModifiedBy>
  <cp:lastPrinted>2017-11-29T11:04:21Z</cp:lastPrinted>
  <dcterms:created xsi:type="dcterms:W3CDTF">2017-11-22T09:31:22Z</dcterms:created>
  <dcterms:modified xsi:type="dcterms:W3CDTF">2017-12-04T08:35:50Z</dcterms:modified>
</cp:coreProperties>
</file>